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Leslie\Contable\"/>
    </mc:Choice>
  </mc:AlternateContent>
  <xr:revisionPtr revIDLastSave="0" documentId="13_ncr:1_{557210FF-B833-426A-8F47-8BA22BA01FC5}" xr6:coauthVersionLast="47" xr6:coauthVersionMax="47" xr10:uidLastSave="{00000000-0000-0000-0000-000000000000}"/>
  <bookViews>
    <workbookView xWindow="28680" yWindow="-120" windowWidth="29040" windowHeight="15720" activeTab="6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C94" i="2"/>
  <c r="C32" i="7"/>
  <c r="C14" i="6"/>
  <c r="C6" i="6"/>
  <c r="C101" i="5"/>
  <c r="C102" i="5"/>
  <c r="C114" i="5"/>
  <c r="C116" i="5"/>
  <c r="C124" i="5"/>
  <c r="C70" i="5" l="1"/>
  <c r="C68" i="5"/>
  <c r="C66" i="5"/>
  <c r="C63" i="5" s="1"/>
  <c r="C62" i="5" s="1"/>
  <c r="C48" i="5"/>
  <c r="C16" i="5"/>
  <c r="C38" i="5"/>
  <c r="C29" i="5"/>
  <c r="C44" i="5" s="1"/>
  <c r="C93" i="5"/>
  <c r="C49" i="5" s="1"/>
  <c r="C136" i="5" s="1"/>
  <c r="D93" i="5"/>
  <c r="D63" i="5"/>
  <c r="D62" i="5" s="1"/>
  <c r="D49" i="5" s="1"/>
  <c r="D38" i="5"/>
  <c r="D29" i="5"/>
  <c r="D44" i="5" s="1"/>
  <c r="D16" i="5"/>
  <c r="D112" i="3"/>
  <c r="D117" i="3"/>
  <c r="D111" i="3"/>
  <c r="I136" i="5" l="1"/>
  <c r="D134" i="5"/>
  <c r="D20" i="3"/>
  <c r="D24" i="3"/>
  <c r="C134" i="5" l="1"/>
  <c r="C69" i="2"/>
  <c r="C70" i="2"/>
  <c r="C95" i="2"/>
  <c r="C123" i="2"/>
  <c r="C181" i="2"/>
  <c r="C182" i="2"/>
  <c r="C133" i="2"/>
  <c r="C113" i="2"/>
  <c r="C103" i="2"/>
  <c r="C96" i="2"/>
  <c r="C9" i="2" l="1"/>
  <c r="C57" i="2"/>
  <c r="C64" i="2"/>
  <c r="C31" i="7" l="1"/>
  <c r="C8" i="7"/>
  <c r="C40" i="7" s="1"/>
  <c r="C16" i="6"/>
  <c r="C8" i="6"/>
  <c r="C21" i="6" s="1"/>
  <c r="D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<sst xmlns="http://schemas.openxmlformats.org/spreadsheetml/2006/main" count="783" uniqueCount="540">
  <si>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</si>
  <si>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</si>
  <si>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</si>
  <si>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</si>
  <si>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</si>
  <si>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</si>
  <si>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</si>
  <si>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</si>
  <si>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</si>
  <si>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</si>
  <si>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</si>
  <si>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</si>
  <si>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</si>
  <si>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</si>
  <si>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</si>
  <si>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</si>
  <si>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</si>
  <si>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</si>
  <si>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</si>
  <si>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</si>
  <si>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</si>
  <si>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</si>
  <si>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</si>
  <si>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</si>
  <si>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</si>
  <si>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</si>
  <si>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</si>
  <si>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</si>
  <si>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</si>
  <si>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</si>
  <si>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</si>
  <si>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</si>
  <si>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</si>
  <si>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</si>
  <si>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</si>
  <si>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</si>
  <si>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</si>
  <si>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</si>
  <si>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</si>
  <si>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</si>
  <si>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</si>
  <si>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</si>
  <si>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</si>
  <si>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</si>
  <si>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</si>
  <si>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</si>
  <si>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</si>
  <si>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</si>
  <si>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</si>
  <si>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</si>
  <si>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</si>
  <si>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</si>
  <si>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</si>
  <si>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</si>
  <si>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</si>
  <si>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</si>
  <si>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</si>
  <si>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</si>
  <si>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</si>
  <si>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</si>
  <si>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</si>
  <si>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</si>
  <si>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</si>
  <si>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</si>
  <si>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</si>
  <si>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</si>
  <si>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</si>
  <si>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</si>
  <si>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</si>
  <si>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</si>
  <si>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</si>
  <si>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</si>
  <si>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</si>
  <si>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</si>
  <si>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</si>
  <si>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</si>
  <si>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</si>
  <si>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</si>
  <si>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</si>
  <si>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</si>
  <si>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</si>
  <si>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</si>
  <si>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</si>
  <si>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</si>
  <si>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</si>
  <si>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</si>
  <si>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</si>
  <si>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</si>
  <si>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</si>
  <si>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</si>
  <si>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</si>
  <si>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</si>
  <si>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</si>
  <si>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</si>
  <si>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</si>
  <si>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</si>
  <si>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</si>
  <si>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</si>
  <si>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</si>
  <si>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</si>
  <si>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</si>
  <si>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</si>
  <si>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</si>
  <si>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</si>
  <si>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</si>
  <si>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</si>
  <si>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</si>
  <si>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</si>
  <si>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</si>
  <si>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</si>
  <si>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</si>
  <si>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</si>
  <si>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</si>
  <si>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</si>
  <si>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</si>
  <si>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</si>
  <si>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</si>
  <si>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</si>
  <si>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</si>
  <si>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</si>
  <si>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</si>
  <si>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</si>
  <si>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</si>
  <si>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</si>
  <si>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</si>
  <si>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</si>
  <si>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</si>
  <si>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</si>
  <si>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</si>
  <si>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</si>
  <si>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</si>
  <si>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</si>
  <si>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</si>
  <si>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</si>
  <si>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</si>
  <si>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</si>
  <si>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</si>
  <si>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</si>
  <si>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</si>
  <si>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</si>
  <si>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</si>
  <si>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</si>
  <si>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</si>
  <si>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</si>
  <si>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</si>
  <si>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</si>
  <si>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</si>
  <si>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</si>
  <si>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</si>
  <si>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</si>
  <si>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</si>
  <si>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</si>
  <si>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</si>
  <si>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</si>
  <si>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</si>
  <si>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</si>
  <si>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</si>
  <si>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</si>
  <si>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</si>
  <si>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</si>
  <si>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</si>
  <si>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</si>
  <si>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</si>
  <si>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</si>
  <si>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</si>
  <si>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</si>
  <si>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</si>
  <si>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</si>
  <si>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</si>
  <si>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</si>
  <si>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</si>
  <si>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</si>
  <si>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</si>
  <si>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</si>
  <si>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</si>
  <si>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</si>
  <si>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</si>
  <si>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</si>
  <si>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</si>
  <si>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</si>
  <si>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</si>
  <si>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</si>
  <si>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</si>
  <si>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</si>
  <si>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</si>
  <si>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</si>
  <si>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</si>
  <si>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</si>
  <si>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</si>
  <si>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</si>
  <si>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</si>
  <si>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</si>
  <si>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</si>
  <si>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</si>
  <si>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</si>
  <si>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</si>
  <si>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</si>
  <si>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</si>
  <si>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</si>
  <si>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</si>
  <si>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</si>
  <si>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</si>
  <si>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</si>
  <si>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</si>
  <si>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</si>
  <si>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</si>
  <si>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</si>
  <si>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</si>
  <si>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</si>
  <si>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</si>
  <si>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</si>
  <si>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</si>
  <si>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</si>
  <si>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</si>
  <si>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</si>
  <si>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</si>
  <si>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</si>
  <si>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</si>
  <si>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</si>
  <si>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</si>
  <si>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</si>
  <si>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</si>
  <si>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</si>
  <si>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</si>
  <si>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</si>
  <si>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</si>
  <si>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</si>
  <si>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</si>
  <si>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</si>
  <si>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</si>
  <si>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</si>
  <si>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</si>
  <si>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</si>
  <si>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</si>
  <si>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</si>
  <si>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</si>
  <si>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</si>
  <si>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</si>
  <si>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</si>
  <si>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</si>
  <si>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</si>
  <si>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</si>
  <si>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</si>
  <si>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</si>
  <si>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</si>
  <si>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</si>
  <si>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</si>
  <si>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</si>
  <si>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</si>
  <si>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</si>
  <si>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</si>
  <si>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</si>
  <si>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</si>
  <si>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</si>
  <si>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</si>
  <si>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</si>
  <si>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</si>
  <si>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</si>
  <si>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</si>
  <si>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</si>
  <si>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</si>
  <si>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</si>
  <si>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</si>
  <si>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</si>
  <si>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</si>
  <si>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</si>
  <si>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</si>
  <si>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</si>
  <si>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</si>
  <si>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</si>
  <si>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</si>
  <si>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</si>
  <si>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</si>
  <si>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</si>
  <si>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</si>
  <si>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</si>
  <si>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</si>
  <si>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</si>
  <si>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</si>
  <si>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</si>
  <si>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</si>
  <si>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</si>
  <si>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</si>
  <si>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</si>
  <si>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</si>
  <si>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</si>
  <si>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</si>
  <si>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</si>
  <si>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</si>
  <si>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</si>
  <si>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</si>
  <si>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</si>
  <si>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</si>
  <si>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</si>
  <si>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</si>
  <si>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</si>
  <si>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</si>
  <si>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</si>
  <si>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</si>
  <si>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</si>
  <si>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</si>
  <si>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</si>
  <si>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</si>
  <si>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</si>
  <si>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</si>
  <si>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</si>
  <si>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</si>
  <si>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</si>
  <si>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</si>
  <si>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</si>
  <si>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</si>
  <si>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</si>
  <si>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</si>
  <si>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</si>
  <si>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</si>
  <si>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</si>
  <si>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</si>
  <si>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</si>
  <si>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</si>
  <si>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</si>
  <si>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</si>
  <si>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</si>
  <si>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</si>
  <si>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</si>
  <si>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</si>
  <si>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</si>
  <si>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</si>
  <si>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</si>
  <si>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</si>
  <si>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</si>
  <si>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</si>
  <si>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</si>
  <si>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</si>
  <si>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</si>
  <si>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</si>
  <si>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</si>
  <si>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</si>
  <si>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</si>
  <si>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</si>
  <si>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</si>
  <si>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</si>
  <si>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</si>
  <si>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</si>
  <si>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</si>
  <si>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</si>
  <si>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</si>
  <si>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</si>
  <si>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</si>
  <si>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</si>
  <si>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</si>
  <si>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</si>
  <si>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</si>
  <si>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</si>
  <si>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</si>
  <si>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</si>
  <si>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</si>
  <si>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</si>
  <si>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</si>
  <si>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</si>
  <si>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</si>
  <si>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</si>
  <si>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</si>
  <si>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</si>
  <si>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</si>
  <si>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</si>
  <si>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</si>
  <si>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</si>
  <si>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</si>
  <si>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</si>
  <si>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</si>
  <si>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</si>
  <si>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</si>
  <si>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</si>
  <si>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</si>
  <si>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</si>
  <si>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</si>
  <si>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</si>
  <si>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</si>
  <si>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</si>
  <si>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</si>
  <si>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</si>
  <si>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</si>
  <si>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</si>
  <si>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</si>
  <si>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</si>
  <si>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</si>
  <si>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</si>
  <si>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</si>
  <si>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</si>
  <si>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</si>
  <si>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</si>
  <si>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</si>
  <si>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</si>
  <si>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</si>
  <si>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</si>
  <si>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</si>
  <si>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</si>
  <si>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</si>
  <si>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</si>
  <si>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</si>
  <si>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</si>
  <si>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</si>
  <si>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</si>
  <si>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</si>
  <si>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</si>
  <si>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</si>
  <si>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</si>
  <si>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</si>
  <si>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</si>
  <si>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</si>
  <si>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</si>
  <si>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</si>
  <si>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</si>
  <si>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</si>
  <si>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</si>
  <si>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</si>
  <si>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</si>
  <si>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</si>
  <si>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</si>
  <si>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</si>
  <si>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</si>
  <si>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</si>
  <si>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</si>
  <si>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</si>
  <si>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</si>
  <si>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</si>
  <si>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</si>
  <si>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</si>
  <si>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</si>
  <si>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</si>
  <si>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</si>
  <si>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</si>
  <si>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</si>
  <si>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</si>
  <si>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</si>
  <si>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</si>
  <si>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</si>
  <si>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</si>
  <si>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</si>
  <si>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</si>
  <si>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</si>
  <si>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</si>
  <si>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</si>
  <si>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</si>
  <si>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</si>
  <si>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20XN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</si>
  <si>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</si>
  <si>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</si>
  <si>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</si>
  <si>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</si>
  <si>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</si>
  <si>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</si>
  <si>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</si>
  <si>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</si>
  <si>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</si>
  <si>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</si>
  <si>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</si>
  <si>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</si>
  <si>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</si>
  <si>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</si>
  <si>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</si>
  <si>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</si>
  <si>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</si>
  <si>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</si>
  <si>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</si>
  <si>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</si>
  <si>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</si>
  <si>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</si>
  <si>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</si>
  <si>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</si>
  <si>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</si>
  <si>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</si>
  <si>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</si>
  <si>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</si>
  <si>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</si>
  <si>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</si>
  <si>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</si>
  <si>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</si>
  <si>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</si>
  <si>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</si>
  <si>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</si>
  <si>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</si>
  <si>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</si>
  <si>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</si>
  <si>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</si>
  <si>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</si>
  <si>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</si>
  <si>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</si>
  <si>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</si>
  <si>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</si>
  <si>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</si>
  <si>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</si>
  <si>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</si>
  <si>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</si>
  <si>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</si>
  <si>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</si>
  <si>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</si>
  <si>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</si>
  <si>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</si>
  <si>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</si>
  <si>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</si>
  <si>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</si>
  <si>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</si>
  <si>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</si>
  <si>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</si>
  <si>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</si>
  <si>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</si>
  <si>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</si>
  <si>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</si>
  <si>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</si>
  <si>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</si>
  <si>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</si>
  <si>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</si>
  <si>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</si>
  <si>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</si>
  <si>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</si>
  <si>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</si>
  <si>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</si>
  <si>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</si>
  <si>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</si>
  <si>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</si>
  <si>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</si>
  <si>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</si>
  <si>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</si>
  <si>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</si>
  <si>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</si>
  <si>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</si>
  <si>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</si>
  <si>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</si>
  <si>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</si>
  <si>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</si>
  <si>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</si>
  <si>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</si>
  <si>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</si>
  <si>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</si>
  <si>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</si>
  <si>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Instituto Municipal de las Mujeres</t>
  </si>
  <si>
    <t>Del 01 de Enero al 31 de Marzo de 2024</t>
  </si>
  <si>
    <t>LINEA RECTA</t>
  </si>
  <si>
    <t>DE ACUERDO A LAS NECESIDADES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</si>
</sst>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4" fontId="0" fillId="0" borderId="0" xfId="0" applyNumberFormat="1"/>
    <xf numFmtId="164" fontId="7" fillId="0" borderId="0" xfId="0" applyNumberFormat="1" applyFont="1"/>
    <xf numFmtId="9" fontId="7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66675</xdr:rowOff>
    </xdr:from>
    <xdr:ext cx="77343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7A2A8175-C471-4BE1-940F-711A2454E1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153150"/>
          <a:ext cx="77343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217</xdr:row>
      <xdr:rowOff>64770</xdr:rowOff>
    </xdr:from>
    <xdr:ext cx="77343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977BE30-CD2C-4FEA-897C-5A99A13FB4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191970"/>
          <a:ext cx="77343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174</xdr:row>
      <xdr:rowOff>43815</xdr:rowOff>
    </xdr:from>
    <xdr:ext cx="77343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87678364-DEB7-478A-8A55-18ABFF200C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21760815"/>
          <a:ext cx="77343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</xdr:colOff>
      <xdr:row>33</xdr:row>
      <xdr:rowOff>34290</xdr:rowOff>
    </xdr:from>
    <xdr:ext cx="77343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CC06421D-E5F7-49B6-BC76-ADCF1CE081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" y="4358640"/>
          <a:ext cx="77343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140</xdr:row>
      <xdr:rowOff>38100</xdr:rowOff>
    </xdr:from>
    <xdr:ext cx="77343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14D88E50-BF7E-4252-9AAD-E344ABCF67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297525"/>
          <a:ext cx="77343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</xdr:colOff>
      <xdr:row>26</xdr:row>
      <xdr:rowOff>53340</xdr:rowOff>
    </xdr:from>
    <xdr:ext cx="77343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93D5FF4B-5A4F-46AC-B42C-318108E60D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" y="3415665"/>
          <a:ext cx="77343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45</xdr:row>
      <xdr:rowOff>53340</xdr:rowOff>
    </xdr:from>
    <xdr:ext cx="77343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882C5BA1-A38E-469D-BCA3-667F54A7B9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77865"/>
          <a:ext cx="7734300" cy="428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opLeftCell="A50" workbookViewId="0">
      <selection sqref="A1:D50"/>
    </sheetView>
  </sheetViews>
  <sheetFormatPr baseColWidth="10" defaultColWidth="14.44140625" defaultRowHeight="15" customHeight="1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>
      <c r="A1" s="100" t="s">
        <v>536</v>
      </c>
      <c r="B1" s="101"/>
      <c r="C1" s="68" t="s">
        <v>0</v>
      </c>
      <c r="D1" s="69">
        <v>2024</v>
      </c>
    </row>
    <row r="2" spans="1:4" ht="11.25" customHeight="1">
      <c r="A2" s="102" t="s">
        <v>1</v>
      </c>
      <c r="B2" s="103"/>
      <c r="C2" s="70" t="s">
        <v>2</v>
      </c>
      <c r="D2" s="71" t="s">
        <v>3</v>
      </c>
    </row>
    <row r="3" spans="1:4" ht="11.25" customHeight="1">
      <c r="A3" s="102" t="s">
        <v>537</v>
      </c>
      <c r="B3" s="103"/>
      <c r="C3" s="70" t="s">
        <v>4</v>
      </c>
      <c r="D3" s="72">
        <v>1</v>
      </c>
    </row>
    <row r="4" spans="1:4" ht="11.25" customHeight="1">
      <c r="A4" s="106" t="s">
        <v>5</v>
      </c>
      <c r="B4" s="107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5" spans="1:2" ht="9.75" customHeight="1">
      <c r="A35" s="11" t="s">
        <v>56</v>
      </c>
      <c r="B35" s="73" t="s">
        <v>57</v>
      </c>
    </row>
    <row r="36" spans="1:2" ht="9.75" customHeight="1">
      <c r="A36" s="11" t="s">
        <v>58</v>
      </c>
      <c r="B36" s="73" t="s">
        <v>59</v>
      </c>
    </row>
    <row r="37" spans="1:2" ht="9.75" customHeight="1">
      <c r="A37" s="8"/>
      <c r="B37" s="12"/>
    </row>
    <row r="38" spans="1:2" ht="9.75" customHeight="1">
      <c r="A38" s="8"/>
      <c r="B38" s="9" t="s">
        <v>60</v>
      </c>
    </row>
    <row r="39" spans="1:2" ht="9.75" customHeight="1">
      <c r="A39" s="8" t="s">
        <v>61</v>
      </c>
      <c r="B39" s="73" t="s">
        <v>62</v>
      </c>
    </row>
    <row r="40" spans="1:2" ht="9.75" customHeight="1">
      <c r="A40" s="8"/>
      <c r="B40" s="73" t="s">
        <v>63</v>
      </c>
    </row>
    <row r="41" spans="1:2" ht="9.75" customHeight="1">
      <c r="A41" s="8"/>
      <c r="B41" s="13" t="s">
        <v>64</v>
      </c>
    </row>
    <row r="42" spans="1:2" ht="9.75" customHeight="1">
      <c r="A42" s="8"/>
      <c r="B42" s="13" t="s">
        <v>65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04" t="s">
        <v>66</v>
      </c>
      <c r="B45" s="105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6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6"/>
  <sheetViews>
    <sheetView topLeftCell="A171" workbookViewId="0">
      <selection sqref="A1:E221"/>
    </sheetView>
  </sheetViews>
  <sheetFormatPr baseColWidth="10" defaultColWidth="14.44140625" defaultRowHeight="15" customHeight="1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>
      <c r="A1" s="108" t="str">
        <f>ESF!A1</f>
        <v>Instituto Municipal de las Mujeres</v>
      </c>
      <c r="B1" s="103"/>
      <c r="C1" s="103"/>
      <c r="D1" s="74" t="s">
        <v>0</v>
      </c>
      <c r="E1" s="75">
        <f>'Notas a los Edos Financieros'!D1</f>
        <v>2024</v>
      </c>
    </row>
    <row r="2" spans="1:5" ht="11.25" customHeight="1">
      <c r="A2" s="108" t="s">
        <v>67</v>
      </c>
      <c r="B2" s="103"/>
      <c r="C2" s="103"/>
      <c r="D2" s="74" t="s">
        <v>2</v>
      </c>
      <c r="E2" s="75" t="str">
        <f>'Notas a los Edos Financieros'!D2</f>
        <v>Trimestral</v>
      </c>
    </row>
    <row r="3" spans="1:5" ht="11.25" customHeight="1">
      <c r="A3" s="108" t="str">
        <f>ESF!A3</f>
        <v>Del 01 de Enero al 31 de Marzo de 2024</v>
      </c>
      <c r="B3" s="103"/>
      <c r="C3" s="103"/>
      <c r="D3" s="74" t="s">
        <v>4</v>
      </c>
      <c r="E3" s="75">
        <f>'Notas a los Edos Financieros'!D3</f>
        <v>1</v>
      </c>
    </row>
    <row r="4" spans="1:5" ht="11.25" customHeight="1">
      <c r="A4" s="108" t="s">
        <v>5</v>
      </c>
      <c r="B4" s="103"/>
      <c r="C4" s="103"/>
      <c r="D4" s="76"/>
      <c r="E4" s="76"/>
    </row>
    <row r="5" spans="1:5" ht="9.75" customHeight="1">
      <c r="A5" s="77" t="s">
        <v>68</v>
      </c>
      <c r="B5" s="78"/>
      <c r="C5" s="78"/>
      <c r="D5" s="79"/>
      <c r="E5" s="78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78" t="s">
        <v>69</v>
      </c>
      <c r="B7" s="78"/>
      <c r="C7" s="78"/>
      <c r="D7" s="79"/>
      <c r="E7" s="78"/>
    </row>
    <row r="8" spans="1:5" ht="9.75" customHeight="1">
      <c r="A8" s="80" t="s">
        <v>70</v>
      </c>
      <c r="B8" s="80" t="s">
        <v>71</v>
      </c>
      <c r="C8" s="81" t="s">
        <v>72</v>
      </c>
      <c r="D8" s="82" t="s">
        <v>73</v>
      </c>
      <c r="E8" s="81" t="s">
        <v>74</v>
      </c>
    </row>
    <row r="9" spans="1:5" ht="9.75" customHeight="1">
      <c r="A9" s="18">
        <v>4000</v>
      </c>
      <c r="B9" s="19" t="s">
        <v>11</v>
      </c>
      <c r="C9" s="20">
        <f>+C10+C57+C69</f>
        <v>21908658.120000001</v>
      </c>
      <c r="D9" s="21"/>
      <c r="E9" s="16"/>
    </row>
    <row r="10" spans="1:5" ht="9.75" customHeight="1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>
      <c r="A36" s="18">
        <v>4150</v>
      </c>
      <c r="B36" s="19" t="s">
        <v>101</v>
      </c>
      <c r="C36" s="20">
        <v>0</v>
      </c>
      <c r="D36" s="21" t="str">
        <f t="shared" ref="D36:D38" si="4">IFERROR(C36/$C$36,"")</f>
        <v/>
      </c>
      <c r="E36" s="16"/>
    </row>
    <row r="37" spans="1:5" ht="9.75" customHeight="1">
      <c r="A37" s="22">
        <v>4151</v>
      </c>
      <c r="B37" s="1" t="s">
        <v>101</v>
      </c>
      <c r="C37" s="23">
        <v>0</v>
      </c>
      <c r="D37" s="21" t="str">
        <f t="shared" si="4"/>
        <v/>
      </c>
      <c r="E37" s="16"/>
    </row>
    <row r="38" spans="1:5" ht="9.75" customHeight="1">
      <c r="A38" s="22">
        <v>4154</v>
      </c>
      <c r="B38" s="24" t="s">
        <v>102</v>
      </c>
      <c r="C38" s="23">
        <v>0</v>
      </c>
      <c r="D38" s="21" t="str">
        <f t="shared" si="4"/>
        <v/>
      </c>
      <c r="E38" s="16"/>
    </row>
    <row r="39" spans="1:5" ht="9.75" customHeight="1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>
      <c r="A57" s="18">
        <v>4200</v>
      </c>
      <c r="B57" s="25" t="s">
        <v>121</v>
      </c>
      <c r="C57" s="20">
        <f>+C58+C64</f>
        <v>21865446.27</v>
      </c>
      <c r="D57" s="21"/>
      <c r="E57" s="16"/>
    </row>
    <row r="58" spans="1:5" ht="9.75" customHeight="1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>
      <c r="A64" s="18">
        <v>4220</v>
      </c>
      <c r="B64" s="19" t="s">
        <v>128</v>
      </c>
      <c r="C64" s="20">
        <f>+C65</f>
        <v>21865446.27</v>
      </c>
      <c r="D64" s="21">
        <f t="shared" ref="D64:D68" si="8">IFERROR(C64/$C$64,"")</f>
        <v>1</v>
      </c>
      <c r="E64" s="16"/>
    </row>
    <row r="65" spans="1:5" ht="9.75" customHeight="1">
      <c r="A65" s="22">
        <v>4221</v>
      </c>
      <c r="B65" s="1" t="s">
        <v>129</v>
      </c>
      <c r="C65" s="23">
        <v>21865446.27</v>
      </c>
      <c r="D65" s="21">
        <f t="shared" si="8"/>
        <v>1</v>
      </c>
      <c r="E65" s="16"/>
    </row>
    <row r="66" spans="1:5" ht="9.75" customHeight="1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>
      <c r="A69" s="26">
        <v>4300</v>
      </c>
      <c r="B69" s="19" t="s">
        <v>133</v>
      </c>
      <c r="C69" s="20">
        <f>+C70+C73+C79+C81+C83</f>
        <v>43211.85</v>
      </c>
      <c r="D69" s="21"/>
      <c r="E69" s="1"/>
    </row>
    <row r="70" spans="1:5" ht="9.75" customHeight="1">
      <c r="A70" s="26">
        <v>4310</v>
      </c>
      <c r="B70" s="19" t="s">
        <v>134</v>
      </c>
      <c r="C70" s="20">
        <f>+C71+C72</f>
        <v>43211.85</v>
      </c>
      <c r="D70" s="21">
        <f t="shared" ref="D70:D72" si="9">IFERROR(C70/$C$70,"")</f>
        <v>1</v>
      </c>
      <c r="E70" s="1"/>
    </row>
    <row r="71" spans="1:5" ht="9.75" customHeight="1">
      <c r="A71" s="27">
        <v>4311</v>
      </c>
      <c r="B71" s="1" t="s">
        <v>135</v>
      </c>
      <c r="C71" s="23">
        <v>43211.85</v>
      </c>
      <c r="D71" s="21">
        <f t="shared" si="9"/>
        <v>1</v>
      </c>
      <c r="E71" s="1"/>
    </row>
    <row r="72" spans="1:5" ht="9.75" customHeight="1">
      <c r="A72" s="27">
        <v>4319</v>
      </c>
      <c r="B72" s="1" t="s">
        <v>136</v>
      </c>
      <c r="C72" s="23">
        <v>0</v>
      </c>
      <c r="D72" s="21">
        <f t="shared" si="9"/>
        <v>0</v>
      </c>
      <c r="E72" s="1"/>
    </row>
    <row r="73" spans="1:5" ht="9.75" customHeight="1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78" t="s">
        <v>152</v>
      </c>
      <c r="B92" s="78"/>
      <c r="C92" s="78"/>
      <c r="D92" s="79"/>
      <c r="E92" s="78"/>
    </row>
    <row r="93" spans="1:5" ht="9.75" customHeight="1">
      <c r="A93" s="80" t="s">
        <v>70</v>
      </c>
      <c r="B93" s="80" t="s">
        <v>71</v>
      </c>
      <c r="C93" s="81" t="s">
        <v>72</v>
      </c>
      <c r="D93" s="82" t="s">
        <v>73</v>
      </c>
      <c r="E93" s="81" t="s">
        <v>74</v>
      </c>
    </row>
    <row r="94" spans="1:5" ht="9.75" customHeight="1">
      <c r="A94" s="26">
        <v>5000</v>
      </c>
      <c r="B94" s="19" t="s">
        <v>13</v>
      </c>
      <c r="C94" s="20">
        <f>+C95+C123+C156+C166+C181+C210</f>
        <v>7979142.46</v>
      </c>
      <c r="D94" s="21"/>
      <c r="E94" s="1"/>
    </row>
    <row r="95" spans="1:5" ht="9.75" customHeight="1">
      <c r="A95" s="26">
        <v>5100</v>
      </c>
      <c r="B95" s="19" t="s">
        <v>153</v>
      </c>
      <c r="C95" s="20">
        <f>+C113+C103+C96</f>
        <v>6802846.3799999999</v>
      </c>
      <c r="D95" s="21"/>
      <c r="E95" s="1"/>
    </row>
    <row r="96" spans="1:5" ht="9.75" customHeight="1">
      <c r="A96" s="26">
        <v>5110</v>
      </c>
      <c r="B96" s="19" t="s">
        <v>154</v>
      </c>
      <c r="C96" s="20">
        <f>+SUM(C97:C102)</f>
        <v>5700551.71</v>
      </c>
      <c r="D96" s="21">
        <f t="shared" ref="D96:D102" si="14">IFERROR(C96/$C$96,"")</f>
        <v>1</v>
      </c>
      <c r="E96" s="1"/>
    </row>
    <row r="97" spans="1:5" ht="9.75" customHeight="1">
      <c r="A97" s="27">
        <v>5111</v>
      </c>
      <c r="B97" s="1" t="s">
        <v>155</v>
      </c>
      <c r="C97" s="23">
        <v>3728247.75</v>
      </c>
      <c r="D97" s="21">
        <f t="shared" si="14"/>
        <v>0.65401524969238456</v>
      </c>
      <c r="E97" s="1"/>
    </row>
    <row r="98" spans="1:5" ht="9.75" customHeight="1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</row>
    <row r="99" spans="1:5" ht="9.75" customHeight="1">
      <c r="A99" s="27">
        <v>5113</v>
      </c>
      <c r="B99" s="1" t="s">
        <v>157</v>
      </c>
      <c r="C99" s="23">
        <v>125538.61</v>
      </c>
      <c r="D99" s="21">
        <f t="shared" si="14"/>
        <v>2.2022185989432942E-2</v>
      </c>
      <c r="E99" s="1"/>
    </row>
    <row r="100" spans="1:5" ht="9.75" customHeight="1">
      <c r="A100" s="27">
        <v>5114</v>
      </c>
      <c r="B100" s="1" t="s">
        <v>158</v>
      </c>
      <c r="C100" s="23">
        <v>808688.03</v>
      </c>
      <c r="D100" s="21">
        <f t="shared" si="14"/>
        <v>0.14186136204700792</v>
      </c>
      <c r="E100" s="1"/>
    </row>
    <row r="101" spans="1:5" ht="11.25" customHeight="1">
      <c r="A101" s="27">
        <v>5115</v>
      </c>
      <c r="B101" s="1" t="s">
        <v>159</v>
      </c>
      <c r="C101" s="23">
        <v>1038077.32</v>
      </c>
      <c r="D101" s="21">
        <f t="shared" si="14"/>
        <v>0.18210120227117454</v>
      </c>
      <c r="E101" s="1"/>
    </row>
    <row r="102" spans="1:5" ht="9.75" customHeight="1">
      <c r="A102" s="27">
        <v>5116</v>
      </c>
      <c r="B102" s="1" t="s">
        <v>160</v>
      </c>
      <c r="C102" s="23">
        <v>0</v>
      </c>
      <c r="D102" s="21">
        <f t="shared" si="14"/>
        <v>0</v>
      </c>
      <c r="E102" s="1"/>
    </row>
    <row r="103" spans="1:5" ht="9.75" customHeight="1">
      <c r="A103" s="26">
        <v>5120</v>
      </c>
      <c r="B103" s="19" t="s">
        <v>161</v>
      </c>
      <c r="C103" s="20">
        <f>+SUM(C104:C112)</f>
        <v>143988.91</v>
      </c>
      <c r="D103" s="21">
        <f t="shared" ref="D103:D112" si="15">IFERROR(C103/$C$103,"")</f>
        <v>1</v>
      </c>
      <c r="E103" s="1"/>
    </row>
    <row r="104" spans="1:5" ht="9.75" customHeight="1">
      <c r="A104" s="27">
        <v>5121</v>
      </c>
      <c r="B104" s="1" t="s">
        <v>162</v>
      </c>
      <c r="C104" s="23">
        <v>84296.99</v>
      </c>
      <c r="D104" s="21">
        <f t="shared" si="15"/>
        <v>0.58544085096553622</v>
      </c>
      <c r="E104" s="1"/>
    </row>
    <row r="105" spans="1:5" ht="9.75" customHeight="1">
      <c r="A105" s="27">
        <v>5122</v>
      </c>
      <c r="B105" s="1" t="s">
        <v>163</v>
      </c>
      <c r="C105" s="23">
        <v>0</v>
      </c>
      <c r="D105" s="21">
        <f t="shared" si="15"/>
        <v>0</v>
      </c>
      <c r="E105" s="1"/>
    </row>
    <row r="106" spans="1:5" ht="9.75" customHeight="1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ht="9.75" customHeight="1">
      <c r="A107" s="27">
        <v>5124</v>
      </c>
      <c r="B107" s="1" t="s">
        <v>165</v>
      </c>
      <c r="C107" s="23">
        <v>5502.28</v>
      </c>
      <c r="D107" s="21">
        <f t="shared" si="15"/>
        <v>3.8213220726512891E-2</v>
      </c>
      <c r="E107" s="1"/>
    </row>
    <row r="108" spans="1:5" ht="9.75" customHeight="1">
      <c r="A108" s="27">
        <v>5125</v>
      </c>
      <c r="B108" s="1" t="s">
        <v>166</v>
      </c>
      <c r="C108" s="23">
        <v>13725.12</v>
      </c>
      <c r="D108" s="21">
        <f t="shared" si="15"/>
        <v>9.5320674349156476E-2</v>
      </c>
      <c r="E108" s="1"/>
    </row>
    <row r="109" spans="1:5" ht="9.75" customHeight="1">
      <c r="A109" s="27">
        <v>5126</v>
      </c>
      <c r="B109" s="1" t="s">
        <v>167</v>
      </c>
      <c r="C109" s="23">
        <v>36700</v>
      </c>
      <c r="D109" s="21">
        <f t="shared" si="15"/>
        <v>0.25488074046813741</v>
      </c>
      <c r="E109" s="1"/>
    </row>
    <row r="110" spans="1:5" ht="9.75" customHeight="1">
      <c r="A110" s="27">
        <v>5127</v>
      </c>
      <c r="B110" s="1" t="s">
        <v>168</v>
      </c>
      <c r="C110" s="23">
        <v>0</v>
      </c>
      <c r="D110" s="21">
        <f t="shared" si="15"/>
        <v>0</v>
      </c>
      <c r="E110" s="1"/>
    </row>
    <row r="111" spans="1:5" ht="9.75" customHeight="1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</row>
    <row r="112" spans="1:5" ht="9.75" customHeight="1">
      <c r="A112" s="27">
        <v>5129</v>
      </c>
      <c r="B112" s="1" t="s">
        <v>170</v>
      </c>
      <c r="C112" s="23">
        <v>3764.52</v>
      </c>
      <c r="D112" s="21">
        <f t="shared" si="15"/>
        <v>2.6144513490657023E-2</v>
      </c>
      <c r="E112" s="1"/>
    </row>
    <row r="113" spans="1:5" ht="9.75" customHeight="1">
      <c r="A113" s="26">
        <v>5130</v>
      </c>
      <c r="B113" s="19" t="s">
        <v>171</v>
      </c>
      <c r="C113" s="20">
        <f>+SUM(C114:C122)</f>
        <v>958305.76</v>
      </c>
      <c r="D113" s="21">
        <f t="shared" ref="D113:D122" si="16">IFERROR(C113/$C$113,"")</f>
        <v>1</v>
      </c>
      <c r="E113" s="1"/>
    </row>
    <row r="114" spans="1:5" ht="9.75" customHeight="1">
      <c r="A114" s="27">
        <v>5131</v>
      </c>
      <c r="B114" s="1" t="s">
        <v>172</v>
      </c>
      <c r="C114" s="23">
        <v>67323.360000000001</v>
      </c>
      <c r="D114" s="21">
        <f t="shared" si="16"/>
        <v>7.0252483925380971E-2</v>
      </c>
      <c r="E114" s="1"/>
    </row>
    <row r="115" spans="1:5" ht="9.75" customHeight="1">
      <c r="A115" s="27">
        <v>5132</v>
      </c>
      <c r="B115" s="1" t="s">
        <v>173</v>
      </c>
      <c r="C115" s="23">
        <v>8908.7099999999991</v>
      </c>
      <c r="D115" s="21">
        <f t="shared" si="16"/>
        <v>9.2963126925168418E-3</v>
      </c>
      <c r="E115" s="1"/>
    </row>
    <row r="116" spans="1:5" ht="9.75" customHeight="1">
      <c r="A116" s="27">
        <v>5133</v>
      </c>
      <c r="B116" s="1" t="s">
        <v>174</v>
      </c>
      <c r="C116" s="23">
        <v>360210.21</v>
      </c>
      <c r="D116" s="21">
        <f t="shared" si="16"/>
        <v>0.37588233843027302</v>
      </c>
      <c r="E116" s="1"/>
    </row>
    <row r="117" spans="1:5" ht="9.75" customHeight="1">
      <c r="A117" s="27">
        <v>5134</v>
      </c>
      <c r="B117" s="1" t="s">
        <v>175</v>
      </c>
      <c r="C117" s="23">
        <v>34581.72</v>
      </c>
      <c r="D117" s="21">
        <f t="shared" si="16"/>
        <v>3.6086311325103586E-2</v>
      </c>
      <c r="E117" s="1"/>
    </row>
    <row r="118" spans="1:5" ht="9.75" customHeight="1">
      <c r="A118" s="27">
        <v>5135</v>
      </c>
      <c r="B118" s="1" t="s">
        <v>176</v>
      </c>
      <c r="C118" s="23">
        <v>112264.17</v>
      </c>
      <c r="D118" s="21">
        <f t="shared" si="16"/>
        <v>0.11714859148921321</v>
      </c>
      <c r="E118" s="1"/>
    </row>
    <row r="119" spans="1:5" ht="9.75" customHeight="1">
      <c r="A119" s="27">
        <v>5136</v>
      </c>
      <c r="B119" s="1" t="s">
        <v>177</v>
      </c>
      <c r="C119" s="23">
        <v>69279.08</v>
      </c>
      <c r="D119" s="21">
        <f t="shared" si="16"/>
        <v>7.2293293948269707E-2</v>
      </c>
      <c r="E119" s="1"/>
    </row>
    <row r="120" spans="1:5" ht="9.75" customHeight="1">
      <c r="A120" s="27">
        <v>5137</v>
      </c>
      <c r="B120" s="1" t="s">
        <v>178</v>
      </c>
      <c r="C120" s="23">
        <v>6011.17</v>
      </c>
      <c r="D120" s="21">
        <f t="shared" si="16"/>
        <v>6.2727056967705171E-3</v>
      </c>
      <c r="E120" s="1"/>
    </row>
    <row r="121" spans="1:5" ht="9.75" customHeight="1">
      <c r="A121" s="27">
        <v>5138</v>
      </c>
      <c r="B121" s="1" t="s">
        <v>179</v>
      </c>
      <c r="C121" s="23">
        <v>152726.39999999999</v>
      </c>
      <c r="D121" s="21">
        <f t="shared" si="16"/>
        <v>0.15937126371858601</v>
      </c>
      <c r="E121" s="1"/>
    </row>
    <row r="122" spans="1:5" ht="9.75" customHeight="1">
      <c r="A122" s="27">
        <v>5139</v>
      </c>
      <c r="B122" s="1" t="s">
        <v>180</v>
      </c>
      <c r="C122" s="23">
        <v>147000.94</v>
      </c>
      <c r="D122" s="21">
        <f t="shared" si="16"/>
        <v>0.15339669877388612</v>
      </c>
      <c r="E122" s="1"/>
    </row>
    <row r="123" spans="1:5" ht="9.75" customHeight="1">
      <c r="A123" s="26">
        <v>5200</v>
      </c>
      <c r="B123" s="19" t="s">
        <v>181</v>
      </c>
      <c r="C123" s="20">
        <f>+C153+C147+C145+C142+C138+C133+C130+C127+C124</f>
        <v>683096.91999999993</v>
      </c>
      <c r="D123" s="21"/>
      <c r="E123" s="1"/>
    </row>
    <row r="124" spans="1:5" ht="9.75" customHeight="1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>
      <c r="A133" s="26">
        <v>5240</v>
      </c>
      <c r="B133" s="19" t="s">
        <v>190</v>
      </c>
      <c r="C133" s="20">
        <f>+SUM(C134:C137)</f>
        <v>683096.91999999993</v>
      </c>
      <c r="D133" s="21">
        <f t="shared" ref="D133:D137" si="20">IFERROR(C133/$C$133,"")</f>
        <v>1</v>
      </c>
      <c r="E133" s="1"/>
    </row>
    <row r="134" spans="1:5" ht="9.75" customHeight="1">
      <c r="A134" s="27">
        <v>5241</v>
      </c>
      <c r="B134" s="1" t="s">
        <v>191</v>
      </c>
      <c r="C134" s="23">
        <v>683096.91999999993</v>
      </c>
      <c r="D134" s="21">
        <f t="shared" si="20"/>
        <v>1</v>
      </c>
      <c r="E134" s="1"/>
    </row>
    <row r="135" spans="1:5" ht="9.75" customHeight="1">
      <c r="A135" s="27">
        <v>5242</v>
      </c>
      <c r="B135" s="1" t="s">
        <v>192</v>
      </c>
      <c r="C135" s="23">
        <v>0</v>
      </c>
      <c r="D135" s="21">
        <f t="shared" si="20"/>
        <v>0</v>
      </c>
      <c r="E135" s="1"/>
    </row>
    <row r="136" spans="1:5" ht="9.75" customHeight="1">
      <c r="A136" s="27">
        <v>5243</v>
      </c>
      <c r="B136" s="1" t="s">
        <v>193</v>
      </c>
      <c r="C136" s="23">
        <v>0</v>
      </c>
      <c r="D136" s="21">
        <f t="shared" si="20"/>
        <v>0</v>
      </c>
      <c r="E136" s="1"/>
    </row>
    <row r="137" spans="1:5" ht="9.75" customHeight="1">
      <c r="A137" s="27">
        <v>5244</v>
      </c>
      <c r="B137" s="1" t="s">
        <v>194</v>
      </c>
      <c r="C137" s="23">
        <v>0</v>
      </c>
      <c r="D137" s="21">
        <f t="shared" si="20"/>
        <v>0</v>
      </c>
      <c r="E137" s="1"/>
    </row>
    <row r="138" spans="1:5" ht="9.75" customHeight="1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ht="9.75" customHeight="1">
      <c r="A181" s="26">
        <v>5500</v>
      </c>
      <c r="B181" s="19" t="s">
        <v>233</v>
      </c>
      <c r="C181" s="20">
        <f>+C182</f>
        <v>493199.16000000003</v>
      </c>
      <c r="D181" s="21"/>
      <c r="E181" s="1"/>
    </row>
    <row r="182" spans="1:5" ht="9.75" customHeight="1">
      <c r="A182" s="26">
        <v>5510</v>
      </c>
      <c r="B182" s="19" t="s">
        <v>234</v>
      </c>
      <c r="C182" s="20">
        <f>+SUM(C183:C190)</f>
        <v>493199.16000000003</v>
      </c>
      <c r="D182" s="21">
        <f t="shared" ref="D182:D190" si="34">IFERROR(C182/$C$182,"")</f>
        <v>1</v>
      </c>
      <c r="E182" s="1"/>
    </row>
    <row r="183" spans="1:5" ht="9.75" customHeight="1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</row>
    <row r="184" spans="1:5" ht="9.75" customHeight="1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</row>
    <row r="185" spans="1:5" ht="9.75" customHeight="1">
      <c r="A185" s="27">
        <v>5513</v>
      </c>
      <c r="B185" s="1" t="s">
        <v>237</v>
      </c>
      <c r="C185" s="23">
        <v>166658.76</v>
      </c>
      <c r="D185" s="21">
        <f t="shared" si="34"/>
        <v>0.33791371420827238</v>
      </c>
      <c r="E185" s="1"/>
    </row>
    <row r="186" spans="1:5" ht="9.75" customHeight="1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</row>
    <row r="187" spans="1:5" ht="9.75" customHeight="1">
      <c r="A187" s="27">
        <v>5515</v>
      </c>
      <c r="B187" s="1" t="s">
        <v>239</v>
      </c>
      <c r="C187" s="23">
        <v>295175.94</v>
      </c>
      <c r="D187" s="21">
        <f t="shared" si="34"/>
        <v>0.59849238186050435</v>
      </c>
      <c r="E187" s="1"/>
    </row>
    <row r="188" spans="1:5" ht="9.75" customHeight="1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</row>
    <row r="189" spans="1:5" ht="9.75" customHeight="1">
      <c r="A189" s="27">
        <v>5517</v>
      </c>
      <c r="B189" s="1" t="s">
        <v>241</v>
      </c>
      <c r="C189" s="23">
        <v>31364.46</v>
      </c>
      <c r="D189" s="21">
        <f t="shared" si="34"/>
        <v>6.3593903931223231E-2</v>
      </c>
      <c r="E189" s="1"/>
    </row>
    <row r="190" spans="1:5" ht="9.75" customHeight="1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</row>
    <row r="191" spans="1:5" ht="9.75" customHeight="1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</row>
    <row r="192" spans="1:5" ht="9.75" customHeight="1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66</v>
      </c>
      <c r="C214" s="16"/>
      <c r="D214" s="17"/>
      <c r="E214" s="16"/>
    </row>
    <row r="216" spans="1:5" ht="15" customHeight="1">
      <c r="C216" s="95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73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opLeftCell="A88" workbookViewId="0">
      <selection sqref="A1:J177"/>
    </sheetView>
  </sheetViews>
  <sheetFormatPr baseColWidth="10" defaultColWidth="14.44140625" defaultRowHeight="15" customHeight="1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>
      <c r="A1" s="109" t="str">
        <f>'Notas a los Edos Financieros'!A1</f>
        <v>Instituto Municipal de las Mujeres</v>
      </c>
      <c r="B1" s="103"/>
      <c r="C1" s="103"/>
      <c r="D1" s="103"/>
      <c r="E1" s="103"/>
      <c r="F1" s="103"/>
      <c r="G1" s="83" t="s">
        <v>0</v>
      </c>
      <c r="H1" s="75">
        <f>'Notas a los Edos Financieros'!D1</f>
        <v>2024</v>
      </c>
    </row>
    <row r="2" spans="1:8" ht="11.25" customHeight="1">
      <c r="A2" s="109" t="s">
        <v>264</v>
      </c>
      <c r="B2" s="103"/>
      <c r="C2" s="103"/>
      <c r="D2" s="103"/>
      <c r="E2" s="103"/>
      <c r="F2" s="103"/>
      <c r="G2" s="83" t="s">
        <v>2</v>
      </c>
      <c r="H2" s="75" t="str">
        <f>'Notas a los Edos Financieros'!D2</f>
        <v>Trimestral</v>
      </c>
    </row>
    <row r="3" spans="1:8" ht="11.25" customHeight="1">
      <c r="A3" s="109" t="str">
        <f>'Notas a los Edos Financieros'!A3</f>
        <v>Del 01 de Enero al 31 de Marzo de 2024</v>
      </c>
      <c r="B3" s="103"/>
      <c r="C3" s="103"/>
      <c r="D3" s="103"/>
      <c r="E3" s="103"/>
      <c r="F3" s="103"/>
      <c r="G3" s="83" t="s">
        <v>4</v>
      </c>
      <c r="H3" s="75">
        <f>'Notas a los Edos Financieros'!D3</f>
        <v>1</v>
      </c>
    </row>
    <row r="4" spans="1:8" ht="11.25" customHeight="1">
      <c r="A4" s="108" t="s">
        <v>5</v>
      </c>
      <c r="B4" s="103"/>
      <c r="C4" s="103"/>
      <c r="D4" s="103"/>
      <c r="E4" s="103"/>
      <c r="F4" s="103"/>
      <c r="G4" s="83"/>
      <c r="H4" s="75"/>
    </row>
    <row r="5" spans="1:8" ht="9.75" customHeight="1">
      <c r="A5" s="77" t="s">
        <v>68</v>
      </c>
      <c r="B5" s="78"/>
      <c r="C5" s="78"/>
      <c r="D5" s="78"/>
      <c r="E5" s="78"/>
      <c r="F5" s="78"/>
      <c r="G5" s="78"/>
      <c r="H5" s="78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78" t="s">
        <v>265</v>
      </c>
      <c r="B7" s="78"/>
      <c r="C7" s="78"/>
      <c r="D7" s="78"/>
      <c r="E7" s="78"/>
      <c r="F7" s="78"/>
      <c r="G7" s="78"/>
      <c r="H7" s="78"/>
    </row>
    <row r="8" spans="1:8" ht="9.75" customHeight="1">
      <c r="A8" s="80" t="s">
        <v>70</v>
      </c>
      <c r="B8" s="80" t="s">
        <v>71</v>
      </c>
      <c r="C8" s="80" t="s">
        <v>72</v>
      </c>
      <c r="D8" s="80" t="s">
        <v>266</v>
      </c>
      <c r="E8" s="80"/>
      <c r="F8" s="80"/>
      <c r="G8" s="80"/>
      <c r="H8" s="80"/>
    </row>
    <row r="9" spans="1:8" ht="9.75" customHeight="1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78" t="s">
        <v>270</v>
      </c>
      <c r="B13" s="78"/>
      <c r="C13" s="78"/>
      <c r="D13" s="78"/>
      <c r="E13" s="78"/>
      <c r="F13" s="78"/>
      <c r="G13" s="78"/>
      <c r="H13" s="78"/>
    </row>
    <row r="14" spans="1:8" ht="9.75" customHeight="1">
      <c r="A14" s="80" t="s">
        <v>70</v>
      </c>
      <c r="B14" s="80" t="s">
        <v>71</v>
      </c>
      <c r="C14" s="80" t="s">
        <v>72</v>
      </c>
      <c r="D14" s="80">
        <v>2023</v>
      </c>
      <c r="E14" s="80">
        <f t="shared" ref="E14:G14" si="0">D14-1</f>
        <v>2022</v>
      </c>
      <c r="F14" s="80">
        <f t="shared" si="0"/>
        <v>2021</v>
      </c>
      <c r="G14" s="80">
        <f t="shared" si="0"/>
        <v>2020</v>
      </c>
      <c r="H14" s="80" t="s">
        <v>271</v>
      </c>
    </row>
    <row r="15" spans="1:8" ht="9.75" customHeight="1">
      <c r="A15" s="28">
        <v>1122</v>
      </c>
      <c r="B15" s="16" t="s">
        <v>272</v>
      </c>
      <c r="C15" s="29">
        <v>6202722.6399999997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>
      <c r="A16" s="28">
        <v>1124</v>
      </c>
      <c r="B16" s="16" t="s">
        <v>273</v>
      </c>
      <c r="C16" s="29">
        <v>7654.51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>
      <c r="A18" s="78" t="s">
        <v>274</v>
      </c>
      <c r="B18" s="78"/>
      <c r="C18" s="78"/>
      <c r="D18" s="78"/>
      <c r="E18" s="78"/>
      <c r="F18" s="78"/>
      <c r="G18" s="78"/>
      <c r="H18" s="78"/>
    </row>
    <row r="19" spans="1:8" ht="9.75" customHeight="1">
      <c r="A19" s="80" t="s">
        <v>70</v>
      </c>
      <c r="B19" s="80" t="s">
        <v>71</v>
      </c>
      <c r="C19" s="80" t="s">
        <v>72</v>
      </c>
      <c r="D19" s="80" t="s">
        <v>275</v>
      </c>
      <c r="E19" s="80" t="s">
        <v>276</v>
      </c>
      <c r="F19" s="80" t="s">
        <v>277</v>
      </c>
      <c r="G19" s="80" t="s">
        <v>278</v>
      </c>
      <c r="H19" s="80" t="s">
        <v>279</v>
      </c>
    </row>
    <row r="20" spans="1:8" ht="9.75" customHeight="1">
      <c r="A20" s="28">
        <v>1123</v>
      </c>
      <c r="B20" s="16" t="s">
        <v>280</v>
      </c>
      <c r="C20" s="29">
        <v>10947.78</v>
      </c>
      <c r="D20" s="29">
        <f>+C20</f>
        <v>10947.78</v>
      </c>
      <c r="E20" s="29">
        <v>0</v>
      </c>
      <c r="F20" s="29">
        <v>0</v>
      </c>
      <c r="G20" s="29">
        <v>0</v>
      </c>
      <c r="H20" s="16"/>
    </row>
    <row r="21" spans="1:8" ht="9.75" customHeight="1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>
      <c r="A24" s="28">
        <v>1131</v>
      </c>
      <c r="B24" s="16" t="s">
        <v>284</v>
      </c>
      <c r="C24" s="29">
        <v>18917.259999999998</v>
      </c>
      <c r="D24" s="29">
        <f>+C24</f>
        <v>18917.259999999998</v>
      </c>
      <c r="E24" s="29">
        <v>0</v>
      </c>
      <c r="F24" s="29">
        <v>0</v>
      </c>
      <c r="G24" s="29">
        <v>0</v>
      </c>
      <c r="H24" s="16"/>
    </row>
    <row r="25" spans="1:8" ht="9.75" customHeight="1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78" t="s">
        <v>289</v>
      </c>
      <c r="B30" s="78"/>
      <c r="C30" s="78"/>
      <c r="D30" s="78"/>
      <c r="E30" s="78"/>
      <c r="F30" s="78"/>
      <c r="G30" s="78"/>
      <c r="H30" s="78"/>
    </row>
    <row r="31" spans="1:8" ht="9.75" customHeight="1">
      <c r="A31" s="80" t="s">
        <v>70</v>
      </c>
      <c r="B31" s="80" t="s">
        <v>71</v>
      </c>
      <c r="C31" s="80" t="s">
        <v>72</v>
      </c>
      <c r="D31" s="80" t="s">
        <v>290</v>
      </c>
      <c r="E31" s="80" t="s">
        <v>291</v>
      </c>
      <c r="F31" s="80" t="s">
        <v>292</v>
      </c>
      <c r="G31" s="80"/>
      <c r="H31" s="80"/>
    </row>
    <row r="32" spans="1:8" ht="9.75" customHeight="1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78" t="s">
        <v>299</v>
      </c>
      <c r="B39" s="78"/>
      <c r="C39" s="78"/>
      <c r="D39" s="78"/>
      <c r="E39" s="78"/>
      <c r="F39" s="78"/>
    </row>
    <row r="40" spans="1:6" ht="9.75" customHeight="1">
      <c r="A40" s="80" t="s">
        <v>70</v>
      </c>
      <c r="B40" s="80" t="s">
        <v>71</v>
      </c>
      <c r="C40" s="80" t="s">
        <v>72</v>
      </c>
      <c r="D40" s="80" t="s">
        <v>291</v>
      </c>
      <c r="E40" s="80" t="s">
        <v>300</v>
      </c>
      <c r="F40" s="80" t="s">
        <v>292</v>
      </c>
    </row>
    <row r="41" spans="1:6" ht="9.75" customHeight="1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78" t="s">
        <v>303</v>
      </c>
      <c r="B44" s="78"/>
      <c r="C44" s="78"/>
      <c r="D44" s="78"/>
      <c r="E44" s="78"/>
      <c r="F44" s="78"/>
    </row>
    <row r="45" spans="1:6" ht="9.75" customHeight="1">
      <c r="A45" s="80" t="s">
        <v>70</v>
      </c>
      <c r="B45" s="80" t="s">
        <v>71</v>
      </c>
      <c r="C45" s="80" t="s">
        <v>72</v>
      </c>
      <c r="D45" s="80" t="s">
        <v>266</v>
      </c>
      <c r="E45" s="80" t="s">
        <v>279</v>
      </c>
      <c r="F45" s="80"/>
    </row>
    <row r="46" spans="1:6" ht="9.75" customHeight="1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78" t="s">
        <v>305</v>
      </c>
      <c r="B48" s="78"/>
      <c r="C48" s="78"/>
      <c r="D48" s="78"/>
      <c r="E48" s="78"/>
      <c r="F48" s="78"/>
    </row>
    <row r="49" spans="1:10" ht="9.75" customHeight="1">
      <c r="A49" s="80" t="s">
        <v>70</v>
      </c>
      <c r="B49" s="80" t="s">
        <v>71</v>
      </c>
      <c r="C49" s="80" t="s">
        <v>72</v>
      </c>
      <c r="D49" s="80"/>
      <c r="E49" s="80"/>
      <c r="F49" s="80"/>
      <c r="G49" s="80"/>
      <c r="H49" s="80"/>
      <c r="I49" s="16"/>
      <c r="J49" s="16"/>
    </row>
    <row r="50" spans="1:10" ht="9.75" customHeight="1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78" t="s">
        <v>309</v>
      </c>
      <c r="B54" s="78"/>
      <c r="C54" s="78"/>
      <c r="D54" s="78"/>
      <c r="E54" s="78"/>
      <c r="F54" s="78"/>
      <c r="G54" s="78"/>
      <c r="H54" s="78"/>
      <c r="I54" s="78"/>
      <c r="J54" s="78"/>
    </row>
    <row r="55" spans="1:10" ht="9.75" customHeight="1">
      <c r="A55" s="80" t="s">
        <v>70</v>
      </c>
      <c r="B55" s="80" t="s">
        <v>71</v>
      </c>
      <c r="C55" s="80" t="s">
        <v>72</v>
      </c>
      <c r="D55" s="80" t="s">
        <v>310</v>
      </c>
      <c r="E55" s="80" t="s">
        <v>311</v>
      </c>
      <c r="F55" s="80" t="s">
        <v>312</v>
      </c>
      <c r="G55" s="80" t="s">
        <v>313</v>
      </c>
      <c r="H55" s="80" t="s">
        <v>314</v>
      </c>
      <c r="I55" s="80" t="s">
        <v>315</v>
      </c>
      <c r="J55" s="80" t="s">
        <v>316</v>
      </c>
    </row>
    <row r="56" spans="1:10" ht="9.75" customHeight="1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>
      <c r="A57" s="28">
        <v>1231</v>
      </c>
      <c r="B57" s="16" t="s">
        <v>318</v>
      </c>
      <c r="C57" s="29">
        <v>4563565</v>
      </c>
      <c r="D57" s="84"/>
      <c r="E57" s="84"/>
      <c r="F57" s="16"/>
      <c r="G57" s="16"/>
      <c r="H57" s="16"/>
      <c r="I57" s="16"/>
      <c r="J57" s="16"/>
    </row>
    <row r="58" spans="1:10" ht="9.75" customHeight="1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>
      <c r="A59" s="28">
        <v>1233</v>
      </c>
      <c r="B59" s="16" t="s">
        <v>320</v>
      </c>
      <c r="C59" s="29">
        <v>20201061.140000001</v>
      </c>
      <c r="D59" s="29">
        <v>166658.76</v>
      </c>
      <c r="E59" s="29">
        <v>6334461.8321499992</v>
      </c>
      <c r="F59" s="16" t="s">
        <v>538</v>
      </c>
      <c r="G59" s="96">
        <v>3.3000000000000002E-2</v>
      </c>
      <c r="H59" s="16" t="s">
        <v>539</v>
      </c>
      <c r="I59" s="16"/>
      <c r="J59" s="16"/>
    </row>
    <row r="60" spans="1:10" ht="9.75" customHeight="1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>
      <c r="A64" s="28">
        <v>1240</v>
      </c>
      <c r="B64" s="16" t="s">
        <v>325</v>
      </c>
      <c r="C64" s="29">
        <v>0</v>
      </c>
      <c r="D64" s="29">
        <v>0</v>
      </c>
      <c r="E64" s="29">
        <v>0</v>
      </c>
      <c r="F64" s="16"/>
      <c r="G64" s="97"/>
      <c r="H64" s="16"/>
      <c r="I64" s="16"/>
      <c r="J64" s="16"/>
    </row>
    <row r="65" spans="1:10" ht="9.75" customHeight="1">
      <c r="A65" s="28">
        <v>1241</v>
      </c>
      <c r="B65" s="16" t="s">
        <v>326</v>
      </c>
      <c r="C65" s="29">
        <v>5205572.1900000004</v>
      </c>
      <c r="D65" s="29">
        <v>115140.69</v>
      </c>
      <c r="E65" s="29">
        <v>2783911.8395833322</v>
      </c>
      <c r="F65" s="16" t="s">
        <v>538</v>
      </c>
      <c r="G65" s="97">
        <v>0.1</v>
      </c>
      <c r="H65" s="16" t="s">
        <v>539</v>
      </c>
      <c r="I65" s="16"/>
      <c r="J65" s="16"/>
    </row>
    <row r="66" spans="1:10" ht="9.75" customHeight="1">
      <c r="A66" s="28">
        <v>1242</v>
      </c>
      <c r="B66" s="16" t="s">
        <v>327</v>
      </c>
      <c r="C66" s="29">
        <v>891852.97</v>
      </c>
      <c r="D66" s="29">
        <v>3437.7299999999996</v>
      </c>
      <c r="E66" s="29">
        <v>772034.49999999988</v>
      </c>
      <c r="F66" s="16" t="s">
        <v>538</v>
      </c>
      <c r="G66" s="97">
        <v>0.1</v>
      </c>
      <c r="H66" s="16" t="s">
        <v>539</v>
      </c>
      <c r="I66" s="16"/>
      <c r="J66" s="16"/>
    </row>
    <row r="67" spans="1:10" ht="9.75" customHeight="1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>
      <c r="A68" s="28">
        <v>1244</v>
      </c>
      <c r="B68" s="16" t="s">
        <v>329</v>
      </c>
      <c r="C68" s="29">
        <v>3041083</v>
      </c>
      <c r="D68" s="29">
        <v>161043.06</v>
      </c>
      <c r="E68" s="29">
        <v>1376971.34</v>
      </c>
      <c r="F68" s="16" t="s">
        <v>538</v>
      </c>
      <c r="G68" s="97">
        <v>0.25</v>
      </c>
      <c r="H68" s="16" t="s">
        <v>539</v>
      </c>
      <c r="I68" s="16"/>
      <c r="J68" s="16"/>
    </row>
    <row r="69" spans="1:10" ht="9.75" customHeight="1">
      <c r="A69" s="28">
        <v>1245</v>
      </c>
      <c r="B69" s="16" t="s">
        <v>330</v>
      </c>
      <c r="C69" s="29">
        <v>105368.21</v>
      </c>
      <c r="D69" s="29">
        <v>2634.27</v>
      </c>
      <c r="E69" s="29">
        <v>19399.535333333337</v>
      </c>
      <c r="F69" s="16" t="s">
        <v>538</v>
      </c>
      <c r="G69" s="97">
        <v>0.1</v>
      </c>
      <c r="H69" s="16" t="s">
        <v>539</v>
      </c>
      <c r="I69" s="16"/>
      <c r="J69" s="16"/>
    </row>
    <row r="70" spans="1:10" ht="9.75" customHeight="1">
      <c r="A70" s="28">
        <v>1246</v>
      </c>
      <c r="B70" s="16" t="s">
        <v>331</v>
      </c>
      <c r="C70" s="29">
        <v>520483.61</v>
      </c>
      <c r="D70" s="29">
        <v>12920.189999999995</v>
      </c>
      <c r="E70" s="29">
        <v>91065.305333333366</v>
      </c>
      <c r="F70" s="16" t="s">
        <v>538</v>
      </c>
      <c r="G70" s="97">
        <v>0.1</v>
      </c>
      <c r="H70" s="16" t="s">
        <v>539</v>
      </c>
      <c r="I70" s="16"/>
      <c r="J70" s="16"/>
    </row>
    <row r="71" spans="1:10" ht="9.75" customHeight="1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78" t="s">
        <v>334</v>
      </c>
      <c r="B74" s="78"/>
      <c r="C74" s="78"/>
      <c r="D74" s="78"/>
      <c r="E74" s="78"/>
      <c r="F74" s="78"/>
      <c r="G74" s="78"/>
      <c r="H74" s="16"/>
      <c r="I74" s="16"/>
      <c r="J74" s="16"/>
    </row>
    <row r="75" spans="1:10" ht="9.75" customHeight="1">
      <c r="A75" s="80" t="s">
        <v>70</v>
      </c>
      <c r="B75" s="80" t="s">
        <v>71</v>
      </c>
      <c r="C75" s="80" t="s">
        <v>72</v>
      </c>
      <c r="D75" s="80" t="s">
        <v>335</v>
      </c>
      <c r="E75" s="80" t="s">
        <v>336</v>
      </c>
      <c r="F75" s="80" t="s">
        <v>337</v>
      </c>
      <c r="G75" s="80" t="s">
        <v>338</v>
      </c>
      <c r="H75" s="16"/>
      <c r="I75" s="16"/>
      <c r="J75" s="16"/>
    </row>
    <row r="76" spans="1:10" ht="9.75" customHeight="1">
      <c r="A76" s="28">
        <v>1250</v>
      </c>
      <c r="B76" s="16" t="s">
        <v>339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ht="9.75" customHeight="1">
      <c r="A77" s="28">
        <v>1251</v>
      </c>
      <c r="B77" s="16" t="s">
        <v>340</v>
      </c>
      <c r="C77" s="29">
        <v>408746</v>
      </c>
      <c r="D77" s="29">
        <v>31364.46</v>
      </c>
      <c r="E77" s="29">
        <v>217106.45</v>
      </c>
      <c r="F77" s="16" t="s">
        <v>538</v>
      </c>
      <c r="G77" s="97">
        <v>0.33</v>
      </c>
      <c r="H77" s="16" t="s">
        <v>539</v>
      </c>
      <c r="I77" s="16"/>
      <c r="J77" s="16"/>
    </row>
    <row r="78" spans="1:10" ht="9.75" customHeight="1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>
      <c r="A82" s="28">
        <v>1270</v>
      </c>
      <c r="B82" s="16" t="s">
        <v>345</v>
      </c>
      <c r="C82" s="29">
        <v>0</v>
      </c>
      <c r="D82" s="84"/>
      <c r="E82" s="84"/>
      <c r="F82" s="16"/>
      <c r="G82" s="16"/>
    </row>
    <row r="83" spans="1:7" ht="9.75" customHeight="1">
      <c r="A83" s="28">
        <v>1271</v>
      </c>
      <c r="B83" s="16" t="s">
        <v>346</v>
      </c>
      <c r="C83" s="29">
        <v>0</v>
      </c>
      <c r="D83" s="84"/>
      <c r="E83" s="84"/>
      <c r="F83" s="16"/>
      <c r="G83" s="16"/>
    </row>
    <row r="84" spans="1:7" ht="9.75" customHeight="1">
      <c r="A84" s="28">
        <v>1272</v>
      </c>
      <c r="B84" s="16" t="s">
        <v>347</v>
      </c>
      <c r="C84" s="29">
        <v>0</v>
      </c>
      <c r="D84" s="84"/>
      <c r="E84" s="84"/>
      <c r="F84" s="16"/>
      <c r="G84" s="16"/>
    </row>
    <row r="85" spans="1:7" ht="9.75" customHeight="1">
      <c r="A85" s="28">
        <v>1273</v>
      </c>
      <c r="B85" s="16" t="s">
        <v>348</v>
      </c>
      <c r="C85" s="29">
        <v>0</v>
      </c>
      <c r="D85" s="84"/>
      <c r="E85" s="84"/>
      <c r="F85" s="16"/>
      <c r="G85" s="16"/>
    </row>
    <row r="86" spans="1:7" ht="9.75" customHeight="1">
      <c r="A86" s="28">
        <v>1274</v>
      </c>
      <c r="B86" s="16" t="s">
        <v>349</v>
      </c>
      <c r="C86" s="29">
        <v>0</v>
      </c>
      <c r="D86" s="84"/>
      <c r="E86" s="84"/>
      <c r="F86" s="16"/>
      <c r="G86" s="16"/>
    </row>
    <row r="87" spans="1:7" ht="9.75" customHeight="1">
      <c r="A87" s="28">
        <v>1275</v>
      </c>
      <c r="B87" s="16" t="s">
        <v>350</v>
      </c>
      <c r="C87" s="29">
        <v>0</v>
      </c>
      <c r="D87" s="84"/>
      <c r="E87" s="84"/>
      <c r="F87" s="16"/>
      <c r="G87" s="16"/>
    </row>
    <row r="88" spans="1:7" ht="9.75" customHeight="1">
      <c r="A88" s="28">
        <v>1279</v>
      </c>
      <c r="B88" s="16" t="s">
        <v>351</v>
      </c>
      <c r="C88" s="29">
        <v>0</v>
      </c>
      <c r="D88" s="84"/>
      <c r="E88" s="84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78" t="s">
        <v>352</v>
      </c>
      <c r="B90" s="78"/>
      <c r="C90" s="78"/>
      <c r="D90" s="78"/>
      <c r="E90" s="78"/>
      <c r="F90" s="78"/>
      <c r="G90" s="78"/>
    </row>
    <row r="91" spans="1:7" ht="9.75" customHeight="1">
      <c r="A91" s="80" t="s">
        <v>70</v>
      </c>
      <c r="B91" s="80" t="s">
        <v>71</v>
      </c>
      <c r="C91" s="80" t="s">
        <v>72</v>
      </c>
      <c r="D91" s="80" t="s">
        <v>314</v>
      </c>
      <c r="E91" s="80"/>
      <c r="F91" s="80"/>
      <c r="G91" s="80"/>
    </row>
    <row r="92" spans="1:7" ht="9.75" customHeight="1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78" t="s">
        <v>356</v>
      </c>
      <c r="B96" s="78"/>
      <c r="C96" s="78"/>
      <c r="D96" s="78"/>
      <c r="E96" s="78"/>
      <c r="F96" s="78"/>
      <c r="G96" s="78"/>
    </row>
    <row r="97" spans="1:8" ht="9.75" customHeight="1">
      <c r="A97" s="80" t="s">
        <v>70</v>
      </c>
      <c r="B97" s="80" t="s">
        <v>71</v>
      </c>
      <c r="C97" s="80" t="s">
        <v>72</v>
      </c>
      <c r="D97" s="80" t="s">
        <v>279</v>
      </c>
      <c r="E97" s="80"/>
      <c r="F97" s="80"/>
      <c r="G97" s="80"/>
      <c r="H97" s="80"/>
    </row>
    <row r="98" spans="1:8" ht="9.75" customHeight="1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78" t="s">
        <v>366</v>
      </c>
      <c r="B108" s="78"/>
      <c r="C108" s="78"/>
      <c r="D108" s="78"/>
      <c r="E108" s="78"/>
      <c r="F108" s="78"/>
      <c r="G108" s="78"/>
      <c r="H108" s="78"/>
    </row>
    <row r="109" spans="1:8" ht="9.75" customHeight="1">
      <c r="A109" s="80" t="s">
        <v>70</v>
      </c>
      <c r="B109" s="80" t="s">
        <v>71</v>
      </c>
      <c r="C109" s="80" t="s">
        <v>72</v>
      </c>
      <c r="D109" s="80" t="s">
        <v>275</v>
      </c>
      <c r="E109" s="80" t="s">
        <v>276</v>
      </c>
      <c r="F109" s="80" t="s">
        <v>277</v>
      </c>
      <c r="G109" s="80" t="s">
        <v>367</v>
      </c>
      <c r="H109" s="80" t="s">
        <v>368</v>
      </c>
    </row>
    <row r="110" spans="1:8" ht="9.75" customHeight="1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>
      <c r="A111" s="28">
        <v>2111</v>
      </c>
      <c r="B111" s="16" t="s">
        <v>370</v>
      </c>
      <c r="C111" s="29">
        <v>232411.41</v>
      </c>
      <c r="D111" s="29">
        <f>+C111</f>
        <v>232411.41</v>
      </c>
      <c r="E111" s="29">
        <v>9233</v>
      </c>
      <c r="F111" s="29">
        <v>0</v>
      </c>
      <c r="G111" s="29">
        <v>0</v>
      </c>
      <c r="H111" s="16"/>
    </row>
    <row r="112" spans="1:8" ht="9.75" customHeight="1">
      <c r="A112" s="28">
        <v>2112</v>
      </c>
      <c r="B112" s="16" t="s">
        <v>371</v>
      </c>
      <c r="C112" s="29">
        <v>232593.72</v>
      </c>
      <c r="D112" s="29">
        <f>+C112</f>
        <v>232593.72</v>
      </c>
      <c r="E112" s="29">
        <v>0</v>
      </c>
      <c r="F112" s="29">
        <v>0</v>
      </c>
      <c r="G112" s="29">
        <v>0</v>
      </c>
      <c r="H112" s="16"/>
    </row>
    <row r="113" spans="1:8" ht="9.75" customHeight="1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>
      <c r="A117" s="28">
        <v>2117</v>
      </c>
      <c r="B117" s="16" t="s">
        <v>376</v>
      </c>
      <c r="C117" s="29">
        <v>463311.46</v>
      </c>
      <c r="D117" s="29">
        <f>+C117</f>
        <v>463311.46</v>
      </c>
      <c r="E117" s="29">
        <v>0</v>
      </c>
      <c r="F117" s="29">
        <v>0</v>
      </c>
      <c r="G117" s="29">
        <v>0</v>
      </c>
      <c r="H117" s="16"/>
    </row>
    <row r="118" spans="1:8" ht="9.75" customHeight="1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78" t="s">
        <v>383</v>
      </c>
      <c r="B125" s="78"/>
      <c r="C125" s="78"/>
      <c r="D125" s="78"/>
      <c r="E125" s="78"/>
      <c r="F125" s="78"/>
      <c r="G125" s="78"/>
      <c r="H125" s="78"/>
    </row>
    <row r="126" spans="1:8" ht="9.75" customHeight="1">
      <c r="A126" s="80" t="s">
        <v>70</v>
      </c>
      <c r="B126" s="80" t="s">
        <v>71</v>
      </c>
      <c r="C126" s="80" t="s">
        <v>72</v>
      </c>
      <c r="D126" s="80" t="s">
        <v>384</v>
      </c>
      <c r="E126" s="80" t="s">
        <v>279</v>
      </c>
      <c r="F126" s="80"/>
      <c r="G126" s="80"/>
      <c r="H126" s="80"/>
    </row>
    <row r="127" spans="1:8" ht="9.75" customHeight="1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78" t="s">
        <v>399</v>
      </c>
      <c r="B142" s="78"/>
      <c r="C142" s="78"/>
      <c r="D142" s="78"/>
      <c r="E142" s="78"/>
    </row>
    <row r="143" spans="1:5" ht="9.75" customHeight="1">
      <c r="A143" s="85" t="s">
        <v>70</v>
      </c>
      <c r="B143" s="85" t="s">
        <v>71</v>
      </c>
      <c r="C143" s="85" t="s">
        <v>72</v>
      </c>
      <c r="D143" s="80" t="s">
        <v>384</v>
      </c>
      <c r="E143" s="80" t="s">
        <v>279</v>
      </c>
    </row>
    <row r="144" spans="1:5" ht="9.75" customHeight="1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>
      <c r="A152" s="28"/>
      <c r="B152" s="16"/>
      <c r="C152" s="29"/>
      <c r="D152" s="16"/>
      <c r="E152" s="16"/>
    </row>
    <row r="153" spans="1:5" ht="9.75" customHeight="1">
      <c r="A153" s="78" t="s">
        <v>408</v>
      </c>
      <c r="B153" s="78"/>
      <c r="C153" s="78"/>
      <c r="D153" s="78"/>
      <c r="E153" s="78"/>
    </row>
    <row r="154" spans="1:5" ht="9.75" customHeight="1">
      <c r="A154" s="85" t="s">
        <v>70</v>
      </c>
      <c r="B154" s="85" t="s">
        <v>71</v>
      </c>
      <c r="C154" s="85" t="s">
        <v>72</v>
      </c>
      <c r="D154" s="80" t="s">
        <v>384</v>
      </c>
      <c r="E154" s="80" t="s">
        <v>279</v>
      </c>
    </row>
    <row r="155" spans="1:5" ht="9.75" customHeight="1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78" t="s">
        <v>418</v>
      </c>
      <c r="B165" s="78"/>
      <c r="C165" s="78"/>
      <c r="D165" s="78"/>
      <c r="E165" s="78"/>
    </row>
    <row r="166" spans="1:5" ht="9.75" customHeight="1">
      <c r="A166" s="85" t="s">
        <v>70</v>
      </c>
      <c r="B166" s="85" t="s">
        <v>71</v>
      </c>
      <c r="C166" s="85" t="s">
        <v>72</v>
      </c>
      <c r="D166" s="80" t="s">
        <v>384</v>
      </c>
      <c r="E166" s="80" t="s">
        <v>279</v>
      </c>
    </row>
    <row r="167" spans="1:5" ht="9.75" customHeight="1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3" fitToHeight="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1"/>
  <sheetViews>
    <sheetView workbookViewId="0">
      <selection sqref="A1:E36"/>
    </sheetView>
  </sheetViews>
  <sheetFormatPr baseColWidth="10" defaultColWidth="14.44140625" defaultRowHeight="15" customHeight="1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>
      <c r="A1" s="108" t="str">
        <f>ESF!A1</f>
        <v>Instituto Municipal de las Mujeres</v>
      </c>
      <c r="B1" s="103"/>
      <c r="C1" s="103"/>
      <c r="D1" s="83" t="s">
        <v>0</v>
      </c>
      <c r="E1" s="75">
        <f>'Notas a los Edos Financieros'!D1</f>
        <v>2024</v>
      </c>
    </row>
    <row r="2" spans="1:5" ht="11.25" customHeight="1">
      <c r="A2" s="108" t="s">
        <v>423</v>
      </c>
      <c r="B2" s="103"/>
      <c r="C2" s="103"/>
      <c r="D2" s="83" t="s">
        <v>2</v>
      </c>
      <c r="E2" s="75" t="str">
        <f>'Notas a los Edos Financieros'!D2</f>
        <v>Trimestral</v>
      </c>
    </row>
    <row r="3" spans="1:5" ht="11.25" customHeight="1">
      <c r="A3" s="108" t="str">
        <f>ESF!A3</f>
        <v>Del 01 de Enero al 31 de Marzo de 2024</v>
      </c>
      <c r="B3" s="103"/>
      <c r="C3" s="103"/>
      <c r="D3" s="83" t="s">
        <v>4</v>
      </c>
      <c r="E3" s="75">
        <f>'Notas a los Edos Financieros'!D3</f>
        <v>1</v>
      </c>
    </row>
    <row r="4" spans="1:5" ht="11.25" customHeight="1">
      <c r="A4" s="108" t="s">
        <v>5</v>
      </c>
      <c r="B4" s="103"/>
      <c r="C4" s="103"/>
      <c r="D4" s="83"/>
      <c r="E4" s="75"/>
    </row>
    <row r="5" spans="1:5" ht="9.75" customHeight="1">
      <c r="A5" s="77" t="s">
        <v>68</v>
      </c>
      <c r="B5" s="78"/>
      <c r="C5" s="78"/>
      <c r="D5" s="78"/>
      <c r="E5" s="78"/>
    </row>
    <row r="6" spans="1:5" ht="9.75" customHeight="1">
      <c r="A6" s="16"/>
      <c r="B6" s="16"/>
      <c r="C6" s="16"/>
      <c r="D6" s="16"/>
      <c r="E6" s="16"/>
    </row>
    <row r="7" spans="1:5" ht="14.4">
      <c r="A7" s="78" t="s">
        <v>424</v>
      </c>
      <c r="B7" s="78"/>
      <c r="C7" s="78"/>
      <c r="D7" s="78"/>
      <c r="E7" s="78"/>
    </row>
    <row r="8" spans="1:5" ht="14.4">
      <c r="A8" s="80" t="s">
        <v>70</v>
      </c>
      <c r="B8" s="80" t="s">
        <v>71</v>
      </c>
      <c r="C8" s="80" t="s">
        <v>72</v>
      </c>
      <c r="D8" s="80" t="s">
        <v>266</v>
      </c>
      <c r="E8" s="80" t="s">
        <v>384</v>
      </c>
    </row>
    <row r="9" spans="1:5" ht="14.4">
      <c r="A9" s="28">
        <v>3110</v>
      </c>
      <c r="B9" s="16" t="s">
        <v>124</v>
      </c>
      <c r="C9" s="29">
        <v>1242756.1200000001</v>
      </c>
      <c r="D9" s="16"/>
      <c r="E9" s="16"/>
    </row>
    <row r="10" spans="1:5" ht="14.4">
      <c r="A10" s="28">
        <v>3120</v>
      </c>
      <c r="B10" s="16" t="s">
        <v>425</v>
      </c>
      <c r="C10" s="29">
        <v>24841324.140000001</v>
      </c>
      <c r="D10" s="16"/>
      <c r="E10" s="16"/>
    </row>
    <row r="11" spans="1:5" ht="14.4">
      <c r="A11" s="28">
        <v>3130</v>
      </c>
      <c r="B11" s="16" t="s">
        <v>426</v>
      </c>
      <c r="C11" s="29">
        <v>0</v>
      </c>
      <c r="D11" s="16"/>
      <c r="E11" s="16"/>
    </row>
    <row r="12" spans="1:5" ht="14.4">
      <c r="A12" s="16"/>
      <c r="B12" s="16"/>
      <c r="C12" s="16"/>
      <c r="D12" s="16"/>
      <c r="E12" s="16"/>
    </row>
    <row r="13" spans="1:5" ht="14.4">
      <c r="A13" s="78" t="s">
        <v>427</v>
      </c>
      <c r="B13" s="78"/>
      <c r="C13" s="78"/>
      <c r="D13" s="78"/>
      <c r="E13" s="78"/>
    </row>
    <row r="14" spans="1:5" ht="14.4">
      <c r="A14" s="80" t="s">
        <v>70</v>
      </c>
      <c r="B14" s="80" t="s">
        <v>71</v>
      </c>
      <c r="C14" s="80" t="s">
        <v>72</v>
      </c>
      <c r="D14" s="80" t="s">
        <v>428</v>
      </c>
      <c r="E14" s="80"/>
    </row>
    <row r="15" spans="1:5" ht="14.4">
      <c r="A15" s="28">
        <v>3210</v>
      </c>
      <c r="B15" s="16" t="s">
        <v>429</v>
      </c>
      <c r="C15" s="29">
        <v>13929515.66</v>
      </c>
      <c r="D15" s="16"/>
      <c r="E15" s="16"/>
    </row>
    <row r="16" spans="1:5" ht="14.4">
      <c r="A16" s="28">
        <v>3220</v>
      </c>
      <c r="B16" s="16" t="s">
        <v>430</v>
      </c>
      <c r="C16" s="29">
        <v>4333501.43</v>
      </c>
      <c r="D16" s="16"/>
      <c r="E16" s="16"/>
    </row>
    <row r="17" spans="1:4" ht="14.4">
      <c r="A17" s="28">
        <v>3230</v>
      </c>
      <c r="B17" s="16" t="s">
        <v>431</v>
      </c>
      <c r="C17" s="29">
        <v>0</v>
      </c>
      <c r="D17" s="16"/>
    </row>
    <row r="18" spans="1:4" ht="14.4">
      <c r="A18" s="28">
        <v>3231</v>
      </c>
      <c r="B18" s="16" t="s">
        <v>432</v>
      </c>
      <c r="C18" s="29">
        <v>0</v>
      </c>
      <c r="D18" s="16"/>
    </row>
    <row r="19" spans="1:4" ht="14.4">
      <c r="A19" s="28">
        <v>3232</v>
      </c>
      <c r="B19" s="16" t="s">
        <v>433</v>
      </c>
      <c r="C19" s="29">
        <v>0</v>
      </c>
      <c r="D19" s="16"/>
    </row>
    <row r="20" spans="1:4" ht="14.4">
      <c r="A20" s="28">
        <v>3233</v>
      </c>
      <c r="B20" s="16" t="s">
        <v>434</v>
      </c>
      <c r="C20" s="29">
        <v>0</v>
      </c>
      <c r="D20" s="16"/>
    </row>
    <row r="21" spans="1:4" ht="14.4">
      <c r="A21" s="28">
        <v>3239</v>
      </c>
      <c r="B21" s="16" t="s">
        <v>435</v>
      </c>
      <c r="C21" s="29">
        <v>0</v>
      </c>
      <c r="D21" s="16"/>
    </row>
    <row r="22" spans="1:4" ht="14.4">
      <c r="A22" s="28">
        <v>3240</v>
      </c>
      <c r="B22" s="16" t="s">
        <v>436</v>
      </c>
      <c r="C22" s="29">
        <v>0</v>
      </c>
      <c r="D22" s="16"/>
    </row>
    <row r="23" spans="1:4" ht="14.4">
      <c r="A23" s="28">
        <v>3241</v>
      </c>
      <c r="B23" s="16" t="s">
        <v>437</v>
      </c>
      <c r="C23" s="29">
        <v>0</v>
      </c>
      <c r="D23" s="16"/>
    </row>
    <row r="24" spans="1:4" ht="14.4">
      <c r="A24" s="28">
        <v>3242</v>
      </c>
      <c r="B24" s="16" t="s">
        <v>438</v>
      </c>
      <c r="C24" s="29">
        <v>0</v>
      </c>
      <c r="D24" s="16"/>
    </row>
    <row r="25" spans="1:4" ht="14.4">
      <c r="A25" s="28">
        <v>3243</v>
      </c>
      <c r="B25" s="16" t="s">
        <v>439</v>
      </c>
      <c r="C25" s="29">
        <v>0</v>
      </c>
      <c r="D25" s="16"/>
    </row>
    <row r="26" spans="1:4" ht="14.4">
      <c r="A26" s="28">
        <v>3250</v>
      </c>
      <c r="B26" s="16" t="s">
        <v>440</v>
      </c>
      <c r="C26" s="29">
        <v>-2901579.56</v>
      </c>
      <c r="D26" s="16"/>
    </row>
    <row r="27" spans="1:4" ht="14.4">
      <c r="A27" s="28">
        <v>3251</v>
      </c>
      <c r="B27" s="16" t="s">
        <v>441</v>
      </c>
      <c r="C27" s="29">
        <v>0</v>
      </c>
      <c r="D27" s="16"/>
    </row>
    <row r="28" spans="1:4" ht="14.4">
      <c r="A28" s="28">
        <v>3252</v>
      </c>
      <c r="B28" s="16" t="s">
        <v>442</v>
      </c>
      <c r="C28" s="29">
        <v>0</v>
      </c>
      <c r="D28" s="16"/>
    </row>
    <row r="29" spans="1:4" ht="14.4">
      <c r="A29" s="16"/>
      <c r="B29" s="16"/>
      <c r="C29" s="16"/>
      <c r="D29" s="16"/>
    </row>
    <row r="30" spans="1:4" ht="14.4">
      <c r="A30" s="16"/>
      <c r="B30" s="16" t="s">
        <v>66</v>
      </c>
      <c r="C30" s="16"/>
      <c r="D30" s="16"/>
    </row>
    <row r="31" spans="1:4" ht="14.4"/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8"/>
  <sheetViews>
    <sheetView topLeftCell="A108" workbookViewId="0">
      <selection sqref="A1:E143"/>
    </sheetView>
  </sheetViews>
  <sheetFormatPr baseColWidth="10" defaultColWidth="14.44140625" defaultRowHeight="15" customHeight="1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8" width="9.109375" customWidth="1"/>
    <col min="9" max="9" width="12.21875" customWidth="1"/>
    <col min="10" max="26" width="9.109375" customWidth="1"/>
  </cols>
  <sheetData>
    <row r="1" spans="1:5" ht="11.25" customHeight="1">
      <c r="A1" s="108" t="str">
        <f>ESF!A1</f>
        <v>Instituto Municipal de las Mujeres</v>
      </c>
      <c r="B1" s="103"/>
      <c r="C1" s="103"/>
      <c r="D1" s="83" t="s">
        <v>0</v>
      </c>
      <c r="E1" s="75">
        <f>'Notas a los Edos Financieros'!D1</f>
        <v>2024</v>
      </c>
    </row>
    <row r="2" spans="1:5" ht="11.25" customHeight="1">
      <c r="A2" s="108" t="s">
        <v>443</v>
      </c>
      <c r="B2" s="103"/>
      <c r="C2" s="103"/>
      <c r="D2" s="83" t="s">
        <v>2</v>
      </c>
      <c r="E2" s="75" t="str">
        <f>'Notas a los Edos Financieros'!D2</f>
        <v>Trimestral</v>
      </c>
    </row>
    <row r="3" spans="1:5" ht="11.25" customHeight="1">
      <c r="A3" s="108" t="str">
        <f>ESF!A3</f>
        <v>Del 01 de Enero al 31 de Marzo de 2024</v>
      </c>
      <c r="B3" s="103"/>
      <c r="C3" s="103"/>
      <c r="D3" s="83" t="s">
        <v>4</v>
      </c>
      <c r="E3" s="75">
        <f>'Notas a los Edos Financieros'!D3</f>
        <v>1</v>
      </c>
    </row>
    <row r="4" spans="1:5" ht="11.25" customHeight="1">
      <c r="A4" s="108" t="s">
        <v>5</v>
      </c>
      <c r="B4" s="103"/>
      <c r="C4" s="103"/>
      <c r="D4" s="83"/>
      <c r="E4" s="75"/>
    </row>
    <row r="5" spans="1:5" ht="9.75" customHeight="1">
      <c r="A5" s="77" t="s">
        <v>68</v>
      </c>
      <c r="B5" s="78"/>
      <c r="C5" s="78"/>
      <c r="D5" s="78"/>
      <c r="E5" s="78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8" t="s">
        <v>444</v>
      </c>
      <c r="B7" s="78"/>
      <c r="C7" s="78"/>
      <c r="D7" s="78"/>
      <c r="E7" s="16"/>
    </row>
    <row r="8" spans="1:5" ht="9.75" customHeight="1">
      <c r="A8" s="80" t="s">
        <v>70</v>
      </c>
      <c r="B8" s="80" t="s">
        <v>71</v>
      </c>
      <c r="C8" s="81">
        <v>2024</v>
      </c>
      <c r="D8" s="81">
        <v>2023</v>
      </c>
      <c r="E8" s="16"/>
    </row>
    <row r="9" spans="1:5" ht="9.75" customHeight="1">
      <c r="A9" s="28">
        <v>1111</v>
      </c>
      <c r="B9" s="16" t="s">
        <v>446</v>
      </c>
      <c r="C9" s="29">
        <v>0</v>
      </c>
      <c r="D9" s="29">
        <v>15000</v>
      </c>
      <c r="E9" s="16"/>
    </row>
    <row r="10" spans="1:5" ht="9.75" customHeight="1">
      <c r="A10" s="28">
        <v>1112</v>
      </c>
      <c r="B10" s="16" t="s">
        <v>447</v>
      </c>
      <c r="C10" s="29">
        <v>11281269.17</v>
      </c>
      <c r="D10" s="29">
        <v>13815563.800000001</v>
      </c>
      <c r="E10" s="16"/>
    </row>
    <row r="11" spans="1:5" ht="9.75" customHeight="1">
      <c r="A11" s="28">
        <v>1113</v>
      </c>
      <c r="B11" s="16" t="s">
        <v>448</v>
      </c>
      <c r="C11" s="29">
        <v>0</v>
      </c>
      <c r="D11" s="29">
        <v>0</v>
      </c>
      <c r="E11" s="16"/>
    </row>
    <row r="12" spans="1:5" ht="9.75" customHeight="1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>
      <c r="A14" s="28">
        <v>1116</v>
      </c>
      <c r="B14" s="16" t="s">
        <v>449</v>
      </c>
      <c r="C14" s="29">
        <v>0</v>
      </c>
      <c r="D14" s="29">
        <v>0</v>
      </c>
      <c r="E14" s="16"/>
    </row>
    <row r="15" spans="1:5" ht="9.75" customHeight="1">
      <c r="A15" s="28">
        <v>1119</v>
      </c>
      <c r="B15" s="16" t="s">
        <v>450</v>
      </c>
      <c r="C15" s="29">
        <v>0</v>
      </c>
      <c r="D15" s="29">
        <v>0</v>
      </c>
      <c r="E15" s="16"/>
    </row>
    <row r="16" spans="1:5" ht="9.75" customHeight="1">
      <c r="A16" s="30">
        <v>1110</v>
      </c>
      <c r="B16" s="31" t="s">
        <v>451</v>
      </c>
      <c r="C16" s="32">
        <f t="shared" ref="C16:D16" si="0">SUM(C9:C15)</f>
        <v>11281269.17</v>
      </c>
      <c r="D16" s="32">
        <f t="shared" si="0"/>
        <v>13830563.800000001</v>
      </c>
      <c r="E16" s="16"/>
    </row>
    <row r="19" spans="1:4" ht="9.75" customHeight="1">
      <c r="A19" s="78" t="s">
        <v>452</v>
      </c>
      <c r="B19" s="78"/>
      <c r="C19" s="78"/>
      <c r="D19" s="78"/>
    </row>
    <row r="20" spans="1:4" ht="9.75" customHeight="1">
      <c r="A20" s="80" t="s">
        <v>70</v>
      </c>
      <c r="B20" s="80" t="s">
        <v>71</v>
      </c>
      <c r="C20" s="81">
        <v>2024</v>
      </c>
      <c r="D20" s="81">
        <v>2023</v>
      </c>
    </row>
    <row r="21" spans="1:4" ht="9.75" customHeight="1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>
      <c r="A29" s="30">
        <v>1240</v>
      </c>
      <c r="B29" s="33" t="s">
        <v>325</v>
      </c>
      <c r="C29" s="32">
        <f>+SUM(C30:C37)</f>
        <v>15548.33</v>
      </c>
      <c r="D29" s="32">
        <f>+SUM(D30:D37)</f>
        <v>5432494.2599999998</v>
      </c>
    </row>
    <row r="30" spans="1:4" ht="9.75" customHeight="1">
      <c r="A30" s="28">
        <v>1241</v>
      </c>
      <c r="B30" s="16" t="s">
        <v>326</v>
      </c>
      <c r="C30" s="29">
        <v>15548.33</v>
      </c>
      <c r="D30" s="29">
        <v>2326313.75</v>
      </c>
    </row>
    <row r="31" spans="1:4" ht="9.75" customHeight="1">
      <c r="A31" s="28">
        <v>1242</v>
      </c>
      <c r="B31" s="16" t="s">
        <v>327</v>
      </c>
      <c r="C31" s="29">
        <v>0</v>
      </c>
      <c r="D31" s="29">
        <v>86577.959999999963</v>
      </c>
    </row>
    <row r="32" spans="1:4" ht="9.75" customHeight="1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>
      <c r="A33" s="28">
        <v>1244</v>
      </c>
      <c r="B33" s="16" t="s">
        <v>329</v>
      </c>
      <c r="C33" s="29">
        <v>0</v>
      </c>
      <c r="D33" s="29">
        <v>2576689</v>
      </c>
    </row>
    <row r="34" spans="1:4" ht="9.75" customHeight="1">
      <c r="A34" s="28">
        <v>1245</v>
      </c>
      <c r="B34" s="16" t="s">
        <v>330</v>
      </c>
      <c r="C34" s="29">
        <v>0</v>
      </c>
      <c r="D34" s="29">
        <v>76125.78</v>
      </c>
    </row>
    <row r="35" spans="1:4" ht="9.75" customHeight="1">
      <c r="A35" s="28">
        <v>1246</v>
      </c>
      <c r="B35" s="16" t="s">
        <v>331</v>
      </c>
      <c r="C35" s="29">
        <v>0</v>
      </c>
      <c r="D35" s="29">
        <v>366787.77</v>
      </c>
    </row>
    <row r="36" spans="1:4" ht="9.75" customHeight="1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>
      <c r="A38" s="30">
        <v>1250</v>
      </c>
      <c r="B38" s="33" t="s">
        <v>339</v>
      </c>
      <c r="C38" s="32">
        <f t="shared" ref="C38:D38" si="1">+SUM(C39:C43)</f>
        <v>0</v>
      </c>
      <c r="D38" s="32">
        <f t="shared" si="1"/>
        <v>328715.19</v>
      </c>
    </row>
    <row r="39" spans="1:4" ht="9.75" customHeight="1">
      <c r="A39" s="28">
        <v>1251</v>
      </c>
      <c r="B39" s="16" t="s">
        <v>340</v>
      </c>
      <c r="C39" s="29">
        <v>0</v>
      </c>
      <c r="D39" s="29">
        <v>328715.19</v>
      </c>
    </row>
    <row r="40" spans="1:4" ht="9.75" customHeight="1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>
      <c r="A44" s="28"/>
      <c r="B44" s="31" t="s">
        <v>453</v>
      </c>
      <c r="C44" s="32">
        <f t="shared" ref="C44" si="2">C21+C29+C38</f>
        <v>15548.33</v>
      </c>
      <c r="D44" s="32">
        <f t="shared" ref="D44" si="3">D21+D29+D38</f>
        <v>5761209.4500000002</v>
      </c>
    </row>
    <row r="45" spans="1:4" ht="9.75" customHeight="1">
      <c r="A45" s="16"/>
      <c r="B45" s="16"/>
      <c r="C45" s="16"/>
      <c r="D45" s="16"/>
    </row>
    <row r="46" spans="1:4" ht="9.75" customHeight="1">
      <c r="A46" s="78" t="s">
        <v>454</v>
      </c>
      <c r="B46" s="78"/>
      <c r="C46" s="78"/>
      <c r="D46" s="78"/>
    </row>
    <row r="47" spans="1:4" ht="9.75" customHeight="1">
      <c r="A47" s="80" t="s">
        <v>70</v>
      </c>
      <c r="B47" s="80" t="s">
        <v>71</v>
      </c>
      <c r="C47" s="81">
        <v>2024</v>
      </c>
      <c r="D47" s="81">
        <v>2023</v>
      </c>
    </row>
    <row r="48" spans="1:4" ht="11.25" customHeight="1">
      <c r="A48" s="30">
        <v>3210</v>
      </c>
      <c r="B48" s="33" t="s">
        <v>455</v>
      </c>
      <c r="C48" s="32">
        <f>+ACT!C9-ACT!C94</f>
        <v>13929515.66</v>
      </c>
      <c r="D48" s="32">
        <v>16607625.02</v>
      </c>
    </row>
    <row r="49" spans="1:4" ht="11.25" customHeight="1">
      <c r="A49" s="28"/>
      <c r="B49" s="31" t="s">
        <v>456</v>
      </c>
      <c r="C49" s="32">
        <f>+C62+C93</f>
        <v>310685.42000000004</v>
      </c>
      <c r="D49" s="32">
        <f t="shared" ref="D49" si="4">+D62+D93</f>
        <v>-178367.91000001063</v>
      </c>
    </row>
    <row r="50" spans="1:4" ht="11.25" customHeight="1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>
      <c r="A51" s="28">
        <v>5410</v>
      </c>
      <c r="B51" s="16" t="s">
        <v>457</v>
      </c>
      <c r="C51" s="29">
        <v>0</v>
      </c>
      <c r="D51" s="29">
        <v>0</v>
      </c>
    </row>
    <row r="52" spans="1:4" ht="11.25" customHeight="1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>
      <c r="A53" s="28">
        <v>5420</v>
      </c>
      <c r="B53" s="16" t="s">
        <v>458</v>
      </c>
      <c r="C53" s="29">
        <v>0</v>
      </c>
      <c r="D53" s="29">
        <v>0</v>
      </c>
    </row>
    <row r="54" spans="1:4" ht="11.25" customHeight="1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>
      <c r="A55" s="28">
        <v>5430</v>
      </c>
      <c r="B55" s="16" t="s">
        <v>459</v>
      </c>
      <c r="C55" s="29">
        <v>0</v>
      </c>
      <c r="D55" s="29">
        <v>0</v>
      </c>
    </row>
    <row r="56" spans="1:4" ht="11.25" customHeight="1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>
      <c r="A57" s="28">
        <v>5440</v>
      </c>
      <c r="B57" s="16" t="s">
        <v>460</v>
      </c>
      <c r="C57" s="29">
        <v>0</v>
      </c>
      <c r="D57" s="29">
        <v>0</v>
      </c>
    </row>
    <row r="58" spans="1:4" ht="11.25" customHeight="1">
      <c r="A58" s="28">
        <v>5441</v>
      </c>
      <c r="B58" s="16" t="s">
        <v>460</v>
      </c>
      <c r="C58" s="29">
        <v>0</v>
      </c>
      <c r="D58" s="29">
        <v>0</v>
      </c>
    </row>
    <row r="59" spans="1:4" ht="11.25" customHeight="1">
      <c r="A59" s="28">
        <v>5450</v>
      </c>
      <c r="B59" s="16" t="s">
        <v>461</v>
      </c>
      <c r="C59" s="29">
        <v>0</v>
      </c>
      <c r="D59" s="29">
        <v>0</v>
      </c>
    </row>
    <row r="60" spans="1:4" ht="11.25" customHeight="1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>
      <c r="A62" s="30">
        <v>5500</v>
      </c>
      <c r="B62" s="33" t="s">
        <v>233</v>
      </c>
      <c r="C62" s="32">
        <f t="shared" ref="C62:D62" si="5">+C63</f>
        <v>493199.16000000003</v>
      </c>
      <c r="D62" s="32">
        <f t="shared" si="5"/>
        <v>1354123.8847500004</v>
      </c>
    </row>
    <row r="63" spans="1:4" ht="11.25" customHeight="1">
      <c r="A63" s="30">
        <v>5510</v>
      </c>
      <c r="B63" s="33" t="s">
        <v>234</v>
      </c>
      <c r="C63" s="32">
        <f t="shared" ref="C63:D63" si="6">+SUM(C64:C71)</f>
        <v>493199.16000000003</v>
      </c>
      <c r="D63" s="32">
        <f t="shared" si="6"/>
        <v>1354123.8847500004</v>
      </c>
    </row>
    <row r="64" spans="1:4" ht="11.25" customHeight="1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>
      <c r="A66" s="28">
        <v>5513</v>
      </c>
      <c r="B66" s="16" t="s">
        <v>237</v>
      </c>
      <c r="C66" s="29">
        <f>+ACT!C185</f>
        <v>166658.76</v>
      </c>
      <c r="D66" s="29">
        <v>666635.04000000074</v>
      </c>
    </row>
    <row r="67" spans="1:4" ht="11.25" customHeight="1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>
      <c r="A68" s="28">
        <v>5515</v>
      </c>
      <c r="B68" s="16" t="s">
        <v>239</v>
      </c>
      <c r="C68" s="29">
        <f>+ACT!C187</f>
        <v>295175.94</v>
      </c>
      <c r="D68" s="29">
        <v>624408.64474999986</v>
      </c>
    </row>
    <row r="69" spans="1:4" ht="11.25" customHeight="1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>
      <c r="A70" s="28">
        <v>5517</v>
      </c>
      <c r="B70" s="16" t="s">
        <v>241</v>
      </c>
      <c r="C70" s="29">
        <f>+ACT!C189</f>
        <v>31364.46</v>
      </c>
      <c r="D70" s="29">
        <v>63080.2</v>
      </c>
    </row>
    <row r="71" spans="1:4" ht="11.25" customHeight="1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>
      <c r="A85" s="28">
        <v>5594</v>
      </c>
      <c r="B85" s="16" t="s">
        <v>462</v>
      </c>
      <c r="C85" s="29">
        <v>0</v>
      </c>
      <c r="D85" s="29">
        <v>0</v>
      </c>
    </row>
    <row r="86" spans="1:4" ht="11.25" customHeight="1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>
      <c r="A93" s="30">
        <v>2110</v>
      </c>
      <c r="B93" s="34" t="s">
        <v>463</v>
      </c>
      <c r="C93" s="32">
        <f>+SUM(C94:C98)</f>
        <v>-182513.74</v>
      </c>
      <c r="D93" s="32">
        <f>+SUM(D94:D98)</f>
        <v>-1532491.7947500111</v>
      </c>
    </row>
    <row r="94" spans="1:4" ht="11.25" customHeight="1">
      <c r="A94" s="28">
        <v>2111</v>
      </c>
      <c r="B94" s="16" t="s">
        <v>464</v>
      </c>
      <c r="C94" s="29">
        <v>-182513.74</v>
      </c>
      <c r="D94" s="29">
        <v>-69886.84</v>
      </c>
    </row>
    <row r="95" spans="1:4" ht="11.25" customHeight="1">
      <c r="A95" s="28">
        <v>2112</v>
      </c>
      <c r="B95" s="16" t="s">
        <v>465</v>
      </c>
      <c r="C95" s="29">
        <v>0</v>
      </c>
      <c r="D95" s="29">
        <v>-576665.28</v>
      </c>
    </row>
    <row r="96" spans="1:4" ht="11.25" customHeight="1">
      <c r="A96" s="28">
        <v>2112</v>
      </c>
      <c r="B96" s="16" t="s">
        <v>466</v>
      </c>
      <c r="C96" s="29">
        <v>0</v>
      </c>
      <c r="D96" s="29">
        <v>-885939.67475001095</v>
      </c>
    </row>
    <row r="97" spans="1:4" ht="11.25" customHeight="1">
      <c r="A97" s="28">
        <v>2115</v>
      </c>
      <c r="B97" s="16" t="s">
        <v>467</v>
      </c>
      <c r="C97" s="29">
        <v>0</v>
      </c>
      <c r="D97" s="29">
        <v>0</v>
      </c>
    </row>
    <row r="98" spans="1:4" ht="11.25" customHeight="1">
      <c r="A98" s="28">
        <v>2114</v>
      </c>
      <c r="B98" s="16" t="s">
        <v>468</v>
      </c>
      <c r="C98" s="29">
        <v>0</v>
      </c>
      <c r="D98" s="29">
        <v>0</v>
      </c>
    </row>
    <row r="99" spans="1:4" ht="11.25" customHeight="1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>
      <c r="A101" s="28"/>
      <c r="B101" s="31" t="s">
        <v>469</v>
      </c>
      <c r="C101" s="32">
        <f>+C102</f>
        <v>6221324.9299999997</v>
      </c>
      <c r="D101" s="32">
        <v>0</v>
      </c>
    </row>
    <row r="102" spans="1:4" ht="9.75" customHeight="1">
      <c r="A102" s="30">
        <v>4300</v>
      </c>
      <c r="B102" s="31" t="s">
        <v>133</v>
      </c>
      <c r="C102" s="29">
        <f>+C103+C106+C112+C114+C116+C124</f>
        <v>6221324.9299999997</v>
      </c>
      <c r="D102" s="29">
        <v>0</v>
      </c>
    </row>
    <row r="103" spans="1:4" ht="9.75" customHeight="1">
      <c r="A103" s="30">
        <v>4310</v>
      </c>
      <c r="B103" s="31" t="s">
        <v>134</v>
      </c>
      <c r="C103" s="29">
        <v>0</v>
      </c>
      <c r="D103" s="29">
        <v>0</v>
      </c>
    </row>
    <row r="104" spans="1:4" ht="9.75" customHeight="1">
      <c r="A104" s="28">
        <v>4311</v>
      </c>
      <c r="B104" s="35" t="s">
        <v>135</v>
      </c>
      <c r="C104" s="32">
        <v>0</v>
      </c>
      <c r="D104" s="32">
        <v>0</v>
      </c>
    </row>
    <row r="105" spans="1:4" ht="9.75" customHeight="1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>
      <c r="A106" s="30">
        <v>4320</v>
      </c>
      <c r="B106" s="31" t="s">
        <v>137</v>
      </c>
      <c r="C106" s="29">
        <v>0</v>
      </c>
      <c r="D106" s="29">
        <v>0</v>
      </c>
    </row>
    <row r="107" spans="1:4" ht="9.75" customHeight="1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>
      <c r="A110" s="28">
        <v>4324</v>
      </c>
      <c r="B110" s="35" t="s">
        <v>141</v>
      </c>
      <c r="C110" s="32">
        <v>0</v>
      </c>
      <c r="D110" s="32">
        <v>0</v>
      </c>
    </row>
    <row r="111" spans="1:4" ht="9.75" customHeight="1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>
      <c r="A114" s="30">
        <v>4340</v>
      </c>
      <c r="B114" s="31" t="s">
        <v>144</v>
      </c>
      <c r="C114" s="32">
        <f>+C115</f>
        <v>0</v>
      </c>
      <c r="D114" s="32">
        <v>0</v>
      </c>
    </row>
    <row r="115" spans="1:4" ht="9.75" customHeight="1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>
      <c r="A116" s="30">
        <v>4390</v>
      </c>
      <c r="B116" s="31" t="s">
        <v>145</v>
      </c>
      <c r="C116" s="29">
        <f>+SUM(C117:C123)</f>
        <v>0</v>
      </c>
      <c r="D116" s="29">
        <v>0</v>
      </c>
    </row>
    <row r="117" spans="1:4" ht="9.75" customHeight="1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>
      <c r="A122" s="28">
        <v>4397</v>
      </c>
      <c r="B122" s="35" t="s">
        <v>151</v>
      </c>
      <c r="C122" s="98">
        <v>0</v>
      </c>
      <c r="D122" s="32">
        <v>0</v>
      </c>
    </row>
    <row r="123" spans="1:4" ht="9.75" customHeight="1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>
      <c r="A124" s="30">
        <v>1120</v>
      </c>
      <c r="B124" s="34" t="s">
        <v>470</v>
      </c>
      <c r="C124" s="99">
        <f>+SUM(C125:C133)</f>
        <v>6221324.9299999997</v>
      </c>
      <c r="D124" s="29">
        <v>0</v>
      </c>
    </row>
    <row r="125" spans="1:4" ht="11.25" customHeight="1">
      <c r="A125" s="28">
        <v>1124</v>
      </c>
      <c r="B125" s="1" t="s">
        <v>471</v>
      </c>
      <c r="C125" s="29">
        <v>0</v>
      </c>
      <c r="D125" s="29">
        <v>0</v>
      </c>
    </row>
    <row r="126" spans="1:4" ht="11.25" customHeight="1">
      <c r="A126" s="28">
        <v>1124</v>
      </c>
      <c r="B126" s="1" t="s">
        <v>472</v>
      </c>
      <c r="C126" s="29">
        <v>6221324.9299999997</v>
      </c>
      <c r="D126" s="29">
        <v>0</v>
      </c>
    </row>
    <row r="127" spans="1:4" ht="11.25" customHeight="1">
      <c r="A127" s="28">
        <v>1124</v>
      </c>
      <c r="B127" s="1" t="s">
        <v>473</v>
      </c>
      <c r="C127" s="29">
        <v>0</v>
      </c>
      <c r="D127" s="29">
        <v>0</v>
      </c>
    </row>
    <row r="128" spans="1:4" ht="11.25" customHeight="1">
      <c r="A128" s="28">
        <v>1124</v>
      </c>
      <c r="B128" s="1" t="s">
        <v>474</v>
      </c>
      <c r="C128" s="29">
        <v>0</v>
      </c>
      <c r="D128" s="29">
        <v>0</v>
      </c>
    </row>
    <row r="129" spans="1:9" ht="11.25" customHeight="1">
      <c r="A129" s="28">
        <v>1124</v>
      </c>
      <c r="B129" s="1" t="s">
        <v>475</v>
      </c>
      <c r="C129" s="29">
        <v>0</v>
      </c>
      <c r="D129" s="29">
        <v>0</v>
      </c>
    </row>
    <row r="130" spans="1:9" ht="11.25" customHeight="1">
      <c r="A130" s="28">
        <v>1124</v>
      </c>
      <c r="B130" s="1" t="s">
        <v>476</v>
      </c>
      <c r="C130" s="29">
        <v>0</v>
      </c>
      <c r="D130" s="29">
        <v>0</v>
      </c>
    </row>
    <row r="131" spans="1:9" ht="11.25" customHeight="1">
      <c r="A131" s="28">
        <v>1122</v>
      </c>
      <c r="B131" s="1" t="s">
        <v>477</v>
      </c>
      <c r="C131" s="29">
        <v>0</v>
      </c>
      <c r="D131" s="29">
        <v>0</v>
      </c>
    </row>
    <row r="132" spans="1:9" ht="11.25" customHeight="1">
      <c r="A132" s="28">
        <v>1122</v>
      </c>
      <c r="B132" s="1" t="s">
        <v>478</v>
      </c>
      <c r="C132" s="32">
        <v>0</v>
      </c>
      <c r="D132" s="32">
        <v>0</v>
      </c>
    </row>
    <row r="133" spans="1:9" ht="11.25" customHeight="1">
      <c r="A133" s="28">
        <v>1122</v>
      </c>
      <c r="B133" s="1" t="s">
        <v>479</v>
      </c>
      <c r="C133" s="29">
        <v>0</v>
      </c>
      <c r="D133" s="29">
        <v>0</v>
      </c>
    </row>
    <row r="134" spans="1:9" ht="11.25" customHeight="1">
      <c r="A134" s="30">
        <v>5120</v>
      </c>
      <c r="B134" s="34" t="s">
        <v>302</v>
      </c>
      <c r="C134" s="32">
        <f t="shared" ref="C134:D134" si="7">C48+C49-C99</f>
        <v>14240201.08</v>
      </c>
      <c r="D134" s="32">
        <f t="shared" si="7"/>
        <v>16429257.109999988</v>
      </c>
    </row>
    <row r="135" spans="1:9" ht="11.25" customHeight="1">
      <c r="A135" s="28">
        <v>5120</v>
      </c>
      <c r="B135" s="1" t="s">
        <v>302</v>
      </c>
      <c r="C135" s="29">
        <v>0</v>
      </c>
      <c r="D135" s="29">
        <v>0</v>
      </c>
    </row>
    <row r="136" spans="1:9" ht="11.25" customHeight="1">
      <c r="A136" s="28"/>
      <c r="B136" s="36" t="s">
        <v>480</v>
      </c>
      <c r="C136" s="32">
        <f>C48+C49-C101</f>
        <v>8018876.1500000004</v>
      </c>
      <c r="D136" s="32">
        <f t="shared" ref="D136" si="8">D48+D49-D101</f>
        <v>16429257.109999988</v>
      </c>
      <c r="H136">
        <v>8018876.1468677502</v>
      </c>
      <c r="I136" s="95">
        <f>+C136-H136</f>
        <v>3.1322501599788666E-3</v>
      </c>
    </row>
    <row r="137" spans="1:9" ht="9" customHeight="1">
      <c r="A137" s="16"/>
      <c r="B137" s="16"/>
      <c r="C137" s="16"/>
      <c r="D137" s="16"/>
    </row>
    <row r="138" spans="1:9" ht="9.75" customHeight="1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53" fitToHeight="3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workbookViewId="0">
      <selection sqref="A1:F30"/>
    </sheetView>
  </sheetViews>
  <sheetFormatPr baseColWidth="10" defaultColWidth="14.44140625" defaultRowHeight="15" customHeight="1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>
      <c r="A1" s="100" t="str">
        <f>ESF!A1</f>
        <v>Instituto Municipal de las Mujeres</v>
      </c>
      <c r="B1" s="101"/>
      <c r="C1" s="110"/>
    </row>
    <row r="2" spans="1:3" ht="11.25" customHeight="1">
      <c r="A2" s="102" t="s">
        <v>481</v>
      </c>
      <c r="B2" s="103"/>
      <c r="C2" s="111"/>
    </row>
    <row r="3" spans="1:3" ht="11.25" customHeight="1">
      <c r="A3" s="102" t="str">
        <f>ESF!A3</f>
        <v>Del 01 de Enero al 31 de Marzo de 2024</v>
      </c>
      <c r="B3" s="103"/>
      <c r="C3" s="111"/>
    </row>
    <row r="4" spans="1:3" ht="9.75" customHeight="1">
      <c r="A4" s="106" t="s">
        <v>482</v>
      </c>
      <c r="B4" s="107"/>
      <c r="C4" s="112"/>
    </row>
    <row r="5" spans="1:3" ht="9.75" customHeight="1">
      <c r="A5" s="113" t="s">
        <v>483</v>
      </c>
      <c r="B5" s="114"/>
      <c r="C5" s="37">
        <v>2024</v>
      </c>
    </row>
    <row r="6" spans="1:3" ht="9.75" customHeight="1">
      <c r="A6" s="38" t="s">
        <v>484</v>
      </c>
      <c r="B6" s="38"/>
      <c r="C6" s="39">
        <f>+ACT!C65</f>
        <v>21865446.27</v>
      </c>
    </row>
    <row r="7" spans="1:3" ht="7.5" customHeight="1">
      <c r="A7" s="1"/>
      <c r="B7" s="40"/>
      <c r="C7" s="41"/>
    </row>
    <row r="8" spans="1:3" ht="9.75" customHeight="1">
      <c r="A8" s="86" t="s">
        <v>485</v>
      </c>
      <c r="B8" s="86"/>
      <c r="C8" s="42">
        <f>SUM(C9:C14)</f>
        <v>43211.85</v>
      </c>
    </row>
    <row r="9" spans="1:3" ht="9.75" customHeight="1">
      <c r="A9" s="87" t="s">
        <v>486</v>
      </c>
      <c r="B9" s="43" t="s">
        <v>134</v>
      </c>
      <c r="C9" s="44">
        <v>0</v>
      </c>
    </row>
    <row r="10" spans="1:3" ht="9.75" customHeight="1">
      <c r="A10" s="88" t="s">
        <v>487</v>
      </c>
      <c r="B10" s="45" t="s">
        <v>488</v>
      </c>
      <c r="C10" s="44">
        <v>0</v>
      </c>
    </row>
    <row r="11" spans="1:3" ht="9.75" customHeight="1">
      <c r="A11" s="88" t="s">
        <v>489</v>
      </c>
      <c r="B11" s="45" t="s">
        <v>143</v>
      </c>
      <c r="C11" s="44">
        <v>0</v>
      </c>
    </row>
    <row r="12" spans="1:3" ht="9.75" customHeight="1">
      <c r="A12" s="88" t="s">
        <v>490</v>
      </c>
      <c r="B12" s="45" t="s">
        <v>144</v>
      </c>
      <c r="C12" s="44">
        <v>0</v>
      </c>
    </row>
    <row r="13" spans="1:3" ht="9.75" customHeight="1">
      <c r="A13" s="88" t="s">
        <v>491</v>
      </c>
      <c r="B13" s="45" t="s">
        <v>145</v>
      </c>
      <c r="C13" s="44">
        <v>0</v>
      </c>
    </row>
    <row r="14" spans="1:3" ht="9.75" customHeight="1">
      <c r="A14" s="89" t="s">
        <v>492</v>
      </c>
      <c r="B14" s="46" t="s">
        <v>493</v>
      </c>
      <c r="C14" s="44">
        <f>+ACT!C71</f>
        <v>43211.85</v>
      </c>
    </row>
    <row r="15" spans="1:3" ht="7.5" customHeight="1">
      <c r="A15" s="1"/>
      <c r="B15" s="47"/>
      <c r="C15" s="48"/>
    </row>
    <row r="16" spans="1:3" ht="9.75" customHeight="1">
      <c r="A16" s="86" t="s">
        <v>494</v>
      </c>
      <c r="B16" s="40"/>
      <c r="C16" s="42">
        <f>SUM(C17:C19)</f>
        <v>0</v>
      </c>
    </row>
    <row r="17" spans="1:3" ht="9.75" customHeight="1">
      <c r="A17" s="90">
        <v>3.1</v>
      </c>
      <c r="B17" s="45" t="s">
        <v>495</v>
      </c>
      <c r="C17" s="44">
        <v>0</v>
      </c>
    </row>
    <row r="18" spans="1:3" ht="9.75" customHeight="1">
      <c r="A18" s="91">
        <v>3.2</v>
      </c>
      <c r="B18" s="45" t="s">
        <v>496</v>
      </c>
      <c r="C18" s="44">
        <v>0</v>
      </c>
    </row>
    <row r="19" spans="1:3" ht="9.75" customHeight="1">
      <c r="A19" s="91">
        <v>3.3</v>
      </c>
      <c r="B19" s="46" t="s">
        <v>497</v>
      </c>
      <c r="C19" s="49">
        <v>0</v>
      </c>
    </row>
    <row r="20" spans="1:3" ht="7.5" customHeight="1">
      <c r="A20" s="1"/>
      <c r="B20" s="46"/>
      <c r="C20" s="50"/>
    </row>
    <row r="21" spans="1:3" ht="9.75" customHeight="1">
      <c r="A21" s="51" t="s">
        <v>498</v>
      </c>
      <c r="B21" s="51"/>
      <c r="C21" s="39">
        <f>C6+C8-C16</f>
        <v>21908658.120000001</v>
      </c>
    </row>
    <row r="22" spans="1:3" ht="9.75" customHeight="1">
      <c r="A22" s="1"/>
      <c r="B22" s="1"/>
      <c r="C22" s="1"/>
    </row>
    <row r="23" spans="1:3" ht="9.75" customHeight="1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tabSelected="1" topLeftCell="A2" workbookViewId="0">
      <selection sqref="A1:F49"/>
    </sheetView>
  </sheetViews>
  <sheetFormatPr baseColWidth="10" defaultColWidth="14.44140625" defaultRowHeight="15" customHeight="1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>
      <c r="A1" s="115" t="str">
        <f>ESF!A1</f>
        <v>Instituto Municipal de las Mujeres</v>
      </c>
      <c r="B1" s="101"/>
      <c r="C1" s="110"/>
    </row>
    <row r="2" spans="1:3" ht="11.25" customHeight="1">
      <c r="A2" s="116" t="s">
        <v>499</v>
      </c>
      <c r="B2" s="103"/>
      <c r="C2" s="111"/>
    </row>
    <row r="3" spans="1:3" ht="11.25" customHeight="1">
      <c r="A3" s="116" t="str">
        <f>ESF!A3</f>
        <v>Del 01 de Enero al 31 de Marzo de 2024</v>
      </c>
      <c r="B3" s="103"/>
      <c r="C3" s="111"/>
    </row>
    <row r="4" spans="1:3" ht="9.75" customHeight="1">
      <c r="A4" s="106" t="s">
        <v>482</v>
      </c>
      <c r="B4" s="107"/>
      <c r="C4" s="112"/>
    </row>
    <row r="5" spans="1:3" ht="11.25" customHeight="1">
      <c r="A5" s="113" t="s">
        <v>483</v>
      </c>
      <c r="B5" s="114"/>
      <c r="C5" s="37" t="s">
        <v>445</v>
      </c>
    </row>
    <row r="6" spans="1:3" ht="9.75" customHeight="1">
      <c r="A6" s="52" t="s">
        <v>500</v>
      </c>
      <c r="B6" s="38"/>
      <c r="C6" s="53">
        <f>+ACT!C94-ACT!C181</f>
        <v>7485943.2999999998</v>
      </c>
    </row>
    <row r="7" spans="1:3" ht="7.5" customHeight="1">
      <c r="A7" s="54"/>
      <c r="B7" s="40"/>
      <c r="C7" s="55"/>
    </row>
    <row r="8" spans="1:3" ht="9.75" customHeight="1">
      <c r="A8" s="86" t="s">
        <v>501</v>
      </c>
      <c r="B8" s="56"/>
      <c r="C8" s="42">
        <f>SUM(C9:C29)</f>
        <v>0</v>
      </c>
    </row>
    <row r="9" spans="1:3" ht="9.75" customHeight="1">
      <c r="A9" s="92">
        <v>2.1</v>
      </c>
      <c r="B9" s="57" t="s">
        <v>164</v>
      </c>
      <c r="C9" s="58">
        <v>0</v>
      </c>
    </row>
    <row r="10" spans="1:3" ht="9.75" customHeight="1">
      <c r="A10" s="92">
        <v>2.2000000000000002</v>
      </c>
      <c r="B10" s="57" t="s">
        <v>161</v>
      </c>
      <c r="C10" s="58">
        <v>0</v>
      </c>
    </row>
    <row r="11" spans="1:3" ht="9.75" customHeight="1">
      <c r="A11" s="93">
        <v>2.2999999999999998</v>
      </c>
      <c r="B11" s="59" t="s">
        <v>326</v>
      </c>
      <c r="C11" s="58">
        <v>0</v>
      </c>
    </row>
    <row r="12" spans="1:3" ht="9.75" customHeight="1">
      <c r="A12" s="93">
        <v>2.4</v>
      </c>
      <c r="B12" s="59" t="s">
        <v>327</v>
      </c>
      <c r="C12" s="58">
        <v>0</v>
      </c>
    </row>
    <row r="13" spans="1:3" ht="9.75" customHeight="1">
      <c r="A13" s="93">
        <v>2.5</v>
      </c>
      <c r="B13" s="59" t="s">
        <v>328</v>
      </c>
      <c r="C13" s="58">
        <v>0</v>
      </c>
    </row>
    <row r="14" spans="1:3" ht="9.75" customHeight="1">
      <c r="A14" s="93">
        <v>2.6</v>
      </c>
      <c r="B14" s="59" t="s">
        <v>329</v>
      </c>
      <c r="C14" s="58">
        <v>0</v>
      </c>
    </row>
    <row r="15" spans="1:3" ht="9.75" customHeight="1">
      <c r="A15" s="93">
        <v>2.7</v>
      </c>
      <c r="B15" s="59" t="s">
        <v>330</v>
      </c>
      <c r="C15" s="58">
        <v>0</v>
      </c>
    </row>
    <row r="16" spans="1:3" ht="9.75" customHeight="1">
      <c r="A16" s="93">
        <v>2.8</v>
      </c>
      <c r="B16" s="59" t="s">
        <v>331</v>
      </c>
      <c r="C16" s="58">
        <v>0</v>
      </c>
    </row>
    <row r="17" spans="1:3" ht="9.75" customHeight="1">
      <c r="A17" s="93">
        <v>2.9</v>
      </c>
      <c r="B17" s="59" t="s">
        <v>333</v>
      </c>
      <c r="C17" s="58">
        <v>0</v>
      </c>
    </row>
    <row r="18" spans="1:3" ht="9.75" customHeight="1">
      <c r="A18" s="93" t="s">
        <v>502</v>
      </c>
      <c r="B18" s="59" t="s">
        <v>503</v>
      </c>
      <c r="C18" s="58">
        <v>0</v>
      </c>
    </row>
    <row r="19" spans="1:3" ht="9.75" customHeight="1">
      <c r="A19" s="93" t="s">
        <v>504</v>
      </c>
      <c r="B19" s="59" t="s">
        <v>339</v>
      </c>
      <c r="C19" s="58">
        <v>0</v>
      </c>
    </row>
    <row r="20" spans="1:3" ht="9.75" customHeight="1">
      <c r="A20" s="93" t="s">
        <v>505</v>
      </c>
      <c r="B20" s="59" t="s">
        <v>506</v>
      </c>
      <c r="C20" s="58">
        <v>0</v>
      </c>
    </row>
    <row r="21" spans="1:3" ht="9.75" customHeight="1">
      <c r="A21" s="93" t="s">
        <v>507</v>
      </c>
      <c r="B21" s="59" t="s">
        <v>508</v>
      </c>
      <c r="C21" s="58">
        <v>0</v>
      </c>
    </row>
    <row r="22" spans="1:3" ht="9.75" customHeight="1">
      <c r="A22" s="93" t="s">
        <v>509</v>
      </c>
      <c r="B22" s="59" t="s">
        <v>510</v>
      </c>
      <c r="C22" s="58">
        <v>0</v>
      </c>
    </row>
    <row r="23" spans="1:3" ht="9.75" customHeight="1">
      <c r="A23" s="93" t="s">
        <v>511</v>
      </c>
      <c r="B23" s="59" t="s">
        <v>512</v>
      </c>
      <c r="C23" s="58">
        <v>0</v>
      </c>
    </row>
    <row r="24" spans="1:3" ht="9.75" customHeight="1">
      <c r="A24" s="93" t="s">
        <v>513</v>
      </c>
      <c r="B24" s="59" t="s">
        <v>514</v>
      </c>
      <c r="C24" s="58">
        <v>0</v>
      </c>
    </row>
    <row r="25" spans="1:3" ht="9.75" customHeight="1">
      <c r="A25" s="93" t="s">
        <v>515</v>
      </c>
      <c r="B25" s="59" t="s">
        <v>516</v>
      </c>
      <c r="C25" s="58">
        <v>0</v>
      </c>
    </row>
    <row r="26" spans="1:3" ht="9.75" customHeight="1">
      <c r="A26" s="93" t="s">
        <v>517</v>
      </c>
      <c r="B26" s="59" t="s">
        <v>518</v>
      </c>
      <c r="C26" s="58">
        <v>0</v>
      </c>
    </row>
    <row r="27" spans="1:3" ht="9.75" customHeight="1">
      <c r="A27" s="93" t="s">
        <v>519</v>
      </c>
      <c r="B27" s="59" t="s">
        <v>520</v>
      </c>
      <c r="C27" s="58">
        <v>0</v>
      </c>
    </row>
    <row r="28" spans="1:3" ht="9.75" customHeight="1">
      <c r="A28" s="93" t="s">
        <v>521</v>
      </c>
      <c r="B28" s="59" t="s">
        <v>522</v>
      </c>
      <c r="C28" s="58">
        <v>0</v>
      </c>
    </row>
    <row r="29" spans="1:3" ht="9.75" customHeight="1">
      <c r="A29" s="93" t="s">
        <v>523</v>
      </c>
      <c r="B29" s="57" t="s">
        <v>524</v>
      </c>
      <c r="C29" s="58">
        <v>0</v>
      </c>
    </row>
    <row r="30" spans="1:3" ht="7.5" customHeight="1">
      <c r="A30" s="54"/>
      <c r="B30" s="60"/>
      <c r="C30" s="61"/>
    </row>
    <row r="31" spans="1:3" ht="9.75" customHeight="1">
      <c r="A31" s="94" t="s">
        <v>525</v>
      </c>
      <c r="B31" s="62"/>
      <c r="C31" s="63">
        <f>SUM(C32:C38)</f>
        <v>493199.16000000003</v>
      </c>
    </row>
    <row r="32" spans="1:3" ht="9.75" customHeight="1">
      <c r="A32" s="93" t="s">
        <v>526</v>
      </c>
      <c r="B32" s="59" t="s">
        <v>234</v>
      </c>
      <c r="C32" s="58">
        <f>+ACT!C181</f>
        <v>493199.16000000003</v>
      </c>
    </row>
    <row r="33" spans="1:3" ht="9.75" customHeight="1">
      <c r="A33" s="93" t="s">
        <v>527</v>
      </c>
      <c r="B33" s="59" t="s">
        <v>243</v>
      </c>
      <c r="C33" s="58">
        <v>0</v>
      </c>
    </row>
    <row r="34" spans="1:3" ht="9.75" customHeight="1">
      <c r="A34" s="93" t="s">
        <v>528</v>
      </c>
      <c r="B34" s="59" t="s">
        <v>246</v>
      </c>
      <c r="C34" s="58">
        <v>0</v>
      </c>
    </row>
    <row r="35" spans="1:3" ht="9.75" customHeight="1">
      <c r="A35" s="93" t="s">
        <v>529</v>
      </c>
      <c r="B35" s="59" t="s">
        <v>252</v>
      </c>
      <c r="C35" s="58">
        <v>0</v>
      </c>
    </row>
    <row r="36" spans="1:3" ht="9.75" customHeight="1">
      <c r="A36" s="93" t="s">
        <v>530</v>
      </c>
      <c r="B36" s="59" t="s">
        <v>262</v>
      </c>
      <c r="C36" s="58">
        <v>0</v>
      </c>
    </row>
    <row r="37" spans="1:3" ht="9.75" customHeight="1">
      <c r="A37" s="93" t="s">
        <v>531</v>
      </c>
      <c r="B37" s="59" t="s">
        <v>532</v>
      </c>
      <c r="C37" s="58">
        <v>0</v>
      </c>
    </row>
    <row r="38" spans="1:3" ht="9.75" customHeight="1">
      <c r="A38" s="93" t="s">
        <v>533</v>
      </c>
      <c r="B38" s="57" t="s">
        <v>534</v>
      </c>
      <c r="C38" s="64">
        <v>0</v>
      </c>
    </row>
    <row r="39" spans="1:3" ht="7.5" customHeight="1">
      <c r="A39" s="54"/>
      <c r="B39" s="65"/>
      <c r="C39" s="66"/>
    </row>
    <row r="40" spans="1:3" ht="9.75" customHeight="1">
      <c r="A40" s="67" t="s">
        <v>535</v>
      </c>
      <c r="B40" s="38"/>
      <c r="C40" s="39">
        <f>C6-C8+C31</f>
        <v>7979142.46</v>
      </c>
    </row>
    <row r="41" spans="1:3" ht="9.75" customHeight="1">
      <c r="A41" s="1"/>
      <c r="B41" s="1"/>
      <c r="C41" s="1"/>
    </row>
    <row r="42" spans="1:3" ht="9.75" customHeight="1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MUNICIPAL MUJER IMM</cp:lastModifiedBy>
  <cp:revision/>
  <cp:lastPrinted>2024-04-16T21:38:28Z</cp:lastPrinted>
  <dcterms:created xsi:type="dcterms:W3CDTF">2024-04-09T21:57:28Z</dcterms:created>
  <dcterms:modified xsi:type="dcterms:W3CDTF">2024-04-25T18:21:11Z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